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08"/>
  <workbookPr/>
  <mc:AlternateContent xmlns:mc="http://schemas.openxmlformats.org/markup-compatibility/2006">
    <mc:Choice Requires="x15">
      <x15ac:absPath xmlns:x15ac="http://schemas.microsoft.com/office/spreadsheetml/2010/11/ac" url="/Users/alexadethy/AtelierJankovicdeThy Dropbox/03 EN COURS/00 CLIENTS/ST BERAIN SANVIGNES CRECHE/2 PHASES/05 PRO/03 PIECES ECRITES/DPGF/"/>
    </mc:Choice>
  </mc:AlternateContent>
  <xr:revisionPtr revIDLastSave="0" documentId="13_ncr:1_{91304D6A-3B2B-4244-87DA-CCA3909F32DF}" xr6:coauthVersionLast="47" xr6:coauthVersionMax="47" xr10:uidLastSave="{00000000-0000-0000-0000-000000000000}"/>
  <bookViews>
    <workbookView xWindow="120" yWindow="0" windowWidth="32260" windowHeight="20480" xr2:uid="{00000000-000D-0000-FFFF-FFFF00000000}"/>
  </bookViews>
  <sheets>
    <sheet name="DPGF" sheetId="1" r:id="rId1"/>
  </sheets>
  <definedNames>
    <definedName name="_xlnm.Print_Area" localSheetId="0">DPGF!$A$1:$G$71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39" i="1" l="1"/>
  <c r="F39" i="1"/>
  <c r="F49" i="1"/>
  <c r="G49" i="1" s="1"/>
  <c r="F61" i="1"/>
  <c r="G61" i="1" s="1"/>
  <c r="F60" i="1"/>
  <c r="G60" i="1" s="1"/>
  <c r="F59" i="1"/>
  <c r="G59" i="1" s="1"/>
  <c r="F58" i="1"/>
  <c r="G58" i="1" s="1"/>
  <c r="F57" i="1"/>
  <c r="G57" i="1" s="1"/>
  <c r="G50" i="1"/>
  <c r="F55" i="1"/>
  <c r="G55" i="1" s="1"/>
  <c r="F54" i="1"/>
  <c r="G54" i="1" s="1"/>
  <c r="F53" i="1"/>
  <c r="G53" i="1" s="1"/>
  <c r="F52" i="1"/>
  <c r="G52" i="1" s="1"/>
  <c r="F51" i="1"/>
  <c r="G51" i="1" s="1"/>
  <c r="F48" i="1"/>
  <c r="G48" i="1" s="1"/>
  <c r="F47" i="1"/>
  <c r="G47" i="1" s="1"/>
  <c r="F46" i="1"/>
  <c r="G46" i="1" s="1"/>
  <c r="F45" i="1"/>
  <c r="G45" i="1" s="1"/>
  <c r="F44" i="1"/>
  <c r="G44" i="1" s="1"/>
  <c r="F43" i="1"/>
  <c r="G43" i="1" s="1"/>
  <c r="F42" i="1"/>
  <c r="G42" i="1" s="1"/>
  <c r="F41" i="1"/>
  <c r="G41" i="1" s="1"/>
  <c r="F34" i="1"/>
  <c r="G34" i="1" s="1"/>
  <c r="F33" i="1"/>
  <c r="G33" i="1" s="1"/>
  <c r="F30" i="1"/>
  <c r="G30" i="1" s="1"/>
  <c r="F29" i="1"/>
  <c r="G29" i="1" s="1"/>
  <c r="F27" i="1"/>
  <c r="G27" i="1" s="1"/>
  <c r="F26" i="1"/>
  <c r="G26" i="1" s="1"/>
  <c r="F25" i="1"/>
  <c r="G25" i="1" s="1"/>
  <c r="F23" i="1"/>
  <c r="G23" i="1" s="1"/>
  <c r="F22" i="1"/>
  <c r="G22" i="1" s="1"/>
  <c r="F21" i="1"/>
  <c r="G21" i="1" s="1"/>
  <c r="F20" i="1"/>
  <c r="G20" i="1" s="1"/>
  <c r="F9" i="1"/>
  <c r="G9" i="1" s="1"/>
  <c r="G56" i="1" l="1"/>
  <c r="F56" i="1"/>
  <c r="F50" i="1"/>
  <c r="G28" i="1"/>
  <c r="F28" i="1"/>
  <c r="G24" i="1"/>
  <c r="F24" i="1"/>
  <c r="F65" i="1"/>
  <c r="F63" i="1"/>
  <c r="F32" i="1"/>
  <c r="F31" i="1" s="1"/>
  <c r="F40" i="1"/>
  <c r="G65" i="1" l="1"/>
  <c r="G64" i="1" s="1"/>
  <c r="F64" i="1"/>
  <c r="G63" i="1"/>
  <c r="G62" i="1" s="1"/>
  <c r="F62" i="1"/>
  <c r="G32" i="1"/>
  <c r="G31" i="1" s="1"/>
  <c r="G40" i="1"/>
  <c r="F66" i="1" l="1"/>
  <c r="G66" i="1"/>
  <c r="F10" i="1"/>
  <c r="G10" i="1" s="1"/>
  <c r="F19" i="1" l="1"/>
  <c r="F18" i="1" s="1"/>
  <c r="F35" i="1" s="1"/>
  <c r="G19" i="1" l="1"/>
  <c r="G18" i="1" s="1"/>
  <c r="G35" i="1" s="1"/>
  <c r="F8" i="1" l="1"/>
  <c r="G8" i="1" s="1"/>
  <c r="F11" i="1" l="1"/>
  <c r="F13" i="1" l="1"/>
  <c r="F70" i="1" s="1"/>
  <c r="F12" i="1"/>
  <c r="F69" i="1" s="1"/>
  <c r="G11" i="1"/>
  <c r="F71" i="1" l="1"/>
  <c r="G13" i="1"/>
  <c r="G70" i="1" s="1"/>
  <c r="G12" i="1"/>
  <c r="G69" i="1" s="1"/>
  <c r="G71" i="1" l="1"/>
</calcChain>
</file>

<file path=xl/sharedStrings.xml><?xml version="1.0" encoding="utf-8"?>
<sst xmlns="http://schemas.openxmlformats.org/spreadsheetml/2006/main" count="172" uniqueCount="112">
  <si>
    <t>Unité</t>
  </si>
  <si>
    <t>Prix unitaire</t>
  </si>
  <si>
    <t>u</t>
  </si>
  <si>
    <t>Descriptif</t>
  </si>
  <si>
    <t>Sous Total</t>
  </si>
  <si>
    <t>à remplir les lignes en dessous</t>
  </si>
  <si>
    <t>01</t>
  </si>
  <si>
    <t>02</t>
  </si>
  <si>
    <t>03</t>
  </si>
  <si>
    <t>ft</t>
  </si>
  <si>
    <r>
      <rPr>
        <b/>
        <sz val="17"/>
        <rFont val="DIN Pro Regular"/>
        <family val="2"/>
      </rPr>
      <t>DPGF</t>
    </r>
    <r>
      <rPr>
        <b/>
        <sz val="15"/>
        <rFont val="DIN Pro Regular"/>
        <family val="2"/>
      </rPr>
      <t xml:space="preserve">
</t>
    </r>
    <r>
      <rPr>
        <sz val="15"/>
        <rFont val="DIN Pro Regular"/>
        <family val="2"/>
      </rPr>
      <t>(Décomposition des Prix Globale et Forfaitaire)</t>
    </r>
  </si>
  <si>
    <t>Prix HT</t>
  </si>
  <si>
    <t>Prix TTC</t>
  </si>
  <si>
    <t>Autres prestations à ajouter</t>
  </si>
  <si>
    <t>L’entreprise renseigne toutes les lignes des tableaux de la Décomposition du Prix Global et Forfaitaire (DPGF) en remplissant les Quantités et les Prix unitaires - par conséquent les Prix HT et les Prix TTC seront renseignés eux-mêmes dans le tableau.
L'entreprise peut choisir le type d'Unité (u, ens, m2, m3).
Les quantités indiquées dans les tableaux de la DPGF sont données à titre indicatif. L’entreprise a la responsabilité de prévoir les bonnes quantités de fourniture et de main d’œuvre pour la réalisation des travaux. 
Si certaines quantités lui semblent erronées, l’entreprise est autorisée à modifier, dans les tableaux de la DPGF, les quantités de fourniture à prévoir et de justifier cette modification dans le cadre du mémoire technique.
L'entreprise peut ajouter un autre sujet, le jugent necessaire, dans le descriptif 'Autres prestations', qui se trouvent à la fin du chaque lot (Autres prestations).
La DPGF est donnée pour faciliter les réponses des entreprises. Les entreprises doivent chiffrer toutes les prestations décrites au CCTP et dans le dossier graphique.
Les prestations d'études et d’essais font l’objet de lignes spécifiques dans les tableaux de la DPGF. En conséquence, le coût de ces prestations ne doit pas être réparti sur les autres postes.
Les abréviations utilisées dans les tableaux sont les suivantes : Ft : Forfait . ENS : ensemble . U : Unitaire . ML : Métre linéaire . M2 : Mètre carré . M3 : Mètre cube</t>
  </si>
  <si>
    <t>PRÉAMBULE</t>
  </si>
  <si>
    <t>0</t>
  </si>
  <si>
    <t>Quant.</t>
  </si>
  <si>
    <t>INSTALLATION DE CHANTIER</t>
  </si>
  <si>
    <t>N°</t>
  </si>
  <si>
    <t>RÉNOVATION THERMIQUE ET ÉNERGÉTIQUE / AMENAGEMENT D'UNE MICRO-CRECHE / AMENAGEMENTS EXTERIEURS
Impasse du 19 Mars 1962 - 71300 ST BERAIN SOUS SANVIGNES</t>
  </si>
  <si>
    <t>NOTE</t>
  </si>
  <si>
    <t>CRECHE (RDC)</t>
  </si>
  <si>
    <t>Sous Total CRECHE avec clé de répartition de 80%</t>
  </si>
  <si>
    <t>Sous Total LOGEMENTS avec clé de répartition de 20%</t>
  </si>
  <si>
    <t>LOGEMENTS (R+1 &amp; R+2)</t>
  </si>
  <si>
    <t>TOTAL CRECHE</t>
  </si>
  <si>
    <t>TOTAL LOGEMENTS</t>
  </si>
  <si>
    <t>TOTAL OPERATION</t>
  </si>
  <si>
    <t>Installation, nettoyage hebdomadaire du chantier et le replis-nettoyage de la fin des travaux</t>
  </si>
  <si>
    <t>LOT 04</t>
  </si>
  <si>
    <t>Dépose de toutes les menuiseries existantes et évacuation</t>
  </si>
  <si>
    <t>MENUISERIES EXTERIEURES / HABILLAGES / BSO</t>
  </si>
  <si>
    <t>4.1   FENÊTRES</t>
  </si>
  <si>
    <t>4.2   PORTES</t>
  </si>
  <si>
    <t>4.3   BSO</t>
  </si>
  <si>
    <t>4.4   HABILLAGES ALUMINIUM</t>
  </si>
  <si>
    <t>4.5   FENÊTRES</t>
  </si>
  <si>
    <t>4.6   BSO</t>
  </si>
  <si>
    <t>4.7   HABILLAGES ALUMINIUM</t>
  </si>
  <si>
    <t>4.8   AUVENT ALUMINIUM</t>
  </si>
  <si>
    <t>4.9   GARDE-CORPS</t>
  </si>
  <si>
    <r>
      <t xml:space="preserve">Pour des raisons d’attributions de budgets, la DPGF correspond à l’intégralité du chantier, mais les zones sont découpées en 2 parties distinctes :
 le RDC correspondant à la partie     </t>
    </r>
    <r>
      <rPr>
        <b/>
        <u/>
        <sz val="10"/>
        <color rgb="FFFF0000"/>
        <rFont val="DIN Pro Light"/>
      </rPr>
      <t>CRECHE</t>
    </r>
    <r>
      <rPr>
        <b/>
        <sz val="10"/>
        <color rgb="FFFF0000"/>
        <rFont val="DIN Pro Light"/>
      </rPr>
      <t xml:space="preserve"> et les étages R+1 et R+2 correpondants à la partie     </t>
    </r>
    <r>
      <rPr>
        <b/>
        <u/>
        <sz val="10"/>
        <color rgb="FFFF0000"/>
        <rFont val="DIN Pro Light"/>
      </rPr>
      <t>LOGEMENTS</t>
    </r>
    <r>
      <rPr>
        <b/>
        <sz val="10"/>
        <color rgb="FFFF0000"/>
        <rFont val="DIN Pro Light"/>
      </rPr>
      <t xml:space="preserve">. </t>
    </r>
  </si>
  <si>
    <t>4.1.01</t>
  </si>
  <si>
    <r>
      <rPr>
        <b/>
        <sz val="10"/>
        <color theme="1"/>
        <rFont val="DIN Pro Regular"/>
      </rPr>
      <t>Fenêtre F1a:</t>
    </r>
    <r>
      <rPr>
        <sz val="10"/>
        <color theme="1"/>
        <rFont val="DIN Pro Regular"/>
        <family val="2"/>
      </rPr>
      <t xml:space="preserve">
Fourniture et pose d’une fenêtre oscillo-battante à un vantail, en bois avec habillage aluminium côté extérieur, posée en tunnel sur structure en béton armé.
Dimensions : 129(L) x 98(H) cm
Caractéristiques techniques :
- Type d'ouverture : oscillo-battante tirant à droite, un vantail
- Matériau : 
                  - intérieur : bois essence chêne, lasure incolore
                  - extérieur : habillage aluminium anodisé type Francano Industries satiné bronze 7
- Type de pose : pose en tunnel sur maçonnerie béton armé
- Vitrage : double vitrage à contrôle solaire de type SGG Cool-Lite Xtreme de chez Saint-Gobain ou équivalent, permettant d’atteindre les performances suivantes :
                  - Facteur solaire (Sw) ≤ 0,28
                  - Transmission lumineuse (Tlw) ≤ 0,47
                  - Coefficient de transmission thermique minima Uw = 1,3 W/m²·K (déperditions surfaciques)</t>
    </r>
  </si>
  <si>
    <t>4.1.02</t>
  </si>
  <si>
    <r>
      <rPr>
        <b/>
        <sz val="10"/>
        <color theme="1"/>
        <rFont val="DIN Pro Regular"/>
      </rPr>
      <t>Fenêtre F1b et c:</t>
    </r>
    <r>
      <rPr>
        <sz val="10"/>
        <color theme="1"/>
        <rFont val="DIN Pro Regular"/>
        <family val="2"/>
      </rPr>
      <t xml:space="preserve">
Fourniture et pose d’une fenêtre oscillo-battante à un vantail, en bois avec habillage aluminium côté extérieur, posée en tunnel sur structure en béton armé.
Dimensions : 129(L) x 98(H) cm - F1b / 2 unités + 129(L) x 92.5(H) cm - F1c / 1 unité
Caractéristiques techniques :
- Type d'ouverture : oscillo-battante tirant à gauche, un vantail
- Matériau : 
                  - intérieur : bois essence chêne, lasure incolore
                  - extérieur : habillage aluminium anodisé type Francano Industries satiné bronze 7
- Type de pose : pose en tunnel sur maçonnerie béton armé
- Vitrage : double vitrage à contrôle solaire de type SGG Cool-Lite Xtreme de chez Saint-Gobain ou équivalent, permettant d’atteindre les performances suivantes :
                  - Facteur solaire (Sw) ≤ 0,28
                  - Transmission lumineuse (Tlw) ≤ 0,47
                  - Coefficient de transmission thermique minima Uw = 1,3 W/m²·K (déperditions surfaciques)</t>
    </r>
  </si>
  <si>
    <t>4.1.03</t>
  </si>
  <si>
    <r>
      <rPr>
        <b/>
        <sz val="10"/>
        <color theme="1"/>
        <rFont val="DIN Pro Regular"/>
      </rPr>
      <t>Fenêtre F2a:</t>
    </r>
    <r>
      <rPr>
        <sz val="10"/>
        <color theme="1"/>
        <rFont val="DIN Pro Regular"/>
        <family val="2"/>
      </rPr>
      <t xml:space="preserve">
Fourniture et pose d’une baie vitrée composée d’une porte battante, de deux fenêtres oscillo-battantes et de deux parties fixes, posée en tunnel sur structure bois et béton armé.
Dimensions : 368(L) x 232(H) cm
Caractéristiques techniques :
- Type d'ouverture : 3 vantaux ouvrants, dont deux oscillo-battants (l’un tirant à droite et l’autre à gauche) et une porte battante tirant à droite
- Matériau : 
                  - intérieur : bois essence chêne, lasure incolore
                  - extérieur : habillage aluminium anodisé type Francano Industries satiné bronze 7
- Type de pose : pose en doublage BA13
- Vitrage : double vitrage à contrôle solaire de type SGG Cool-Lite Xtreme de chez Saint-Gobain ou équivalent, permettant d’atteindre les performances suivantes :
                  - Facteur solaire (Sw) ≤ 0,28
                  - Transmission lumineuse (Tlw) ≤ 0,47
                  - Coefficient de transmission thermique minima Uw = 1,3 W/m²·K (déperditions surfaciques)</t>
    </r>
  </si>
  <si>
    <t>4.1.04</t>
  </si>
  <si>
    <r>
      <rPr>
        <b/>
        <sz val="10"/>
        <color theme="1"/>
        <rFont val="DIN Pro Regular"/>
      </rPr>
      <t>Fenêtre F2b:</t>
    </r>
    <r>
      <rPr>
        <sz val="10"/>
        <color theme="1"/>
        <rFont val="DIN Pro Regular"/>
        <family val="2"/>
      </rPr>
      <t xml:space="preserve">
Fourniture et pose d’une baie vitrée composée d’une porte battante, de deux fenêtres oscillo-battantes et de deux parties fixes, posée en tunnel sur structure bois et béton armé.
Dimensions : 368(L) x 232(H) cm
Caractéristiques techniques :
- Type d'ouverture : 3 vantaux ouvrants, dont deux oscillo-battants (l’un tirant à droite et l’autre à gauche) et une porte battante tirant à gauche
- Matériau : 
                  - intérieur : bois essence chêne, lasure incolore
                  - extérieur : habillage aluminium anodisé type Francano Industries satiné bronze 7
- Type de pose : pose en doublage BA13
- Vitrage : double vitrage à contrôle solaire de type SGG Cool-Lite Xtreme de chez Saint-Gobain ou équivalent, permettant d’atteindre les performances suivantes :
                  - Facteur solaire (Sw) ≤ 0,28
                  - Transmission lumineuse (Tlw) ≤ 0,47
                  - Coefficient de transmission thermique minima Uw = 1,3 W/m²·K (déperditions surfaciques)</t>
    </r>
  </si>
  <si>
    <t>4.1.05</t>
  </si>
  <si>
    <r>
      <rPr>
        <b/>
        <sz val="10"/>
        <color theme="1"/>
        <rFont val="DIN Pro Regular"/>
      </rPr>
      <t>Fenêtre F5:</t>
    </r>
    <r>
      <rPr>
        <sz val="10"/>
        <color theme="1"/>
        <rFont val="DIN Pro Regular"/>
        <family val="2"/>
      </rPr>
      <t xml:space="preserve">
Fourniture et pose d’une baie vitrée composée de deux fenêtres oscillo-battantes et de deux parties fixes, posée en doublage intérieur sur parement en BA13.
Dimensions : 260(L) x 232(H) cm
Caractéristiques techniques :
- Type d'ouverture : 2 vantaux ouvrants, dont un oscillo-battant
- Matériau : 
                  - intérieur : bois essence chêne, lasure incolore
                  - extérieur : habillage aluminium anodisé type Francano Industries satiné bronze 7
- Type de pose : pose en doublage BA13
- Vitrage : double vitrage à contrôle solaire de type SGG Cool-Lite Xtreme de chez Saint-Gobain ou équivalent, permettant d’atteindre les performances suivantes :
                  - Facteur solaire (Sw) ≤ 0,28
                  - Transmission lumineuse (Tlw) ≤ 0,47
                  - Coefficient de transmission thermique minima Uw = 1,3 W/m²·K (déperditions surfaciques)</t>
    </r>
  </si>
  <si>
    <t>4.2.01</t>
  </si>
  <si>
    <r>
      <rPr>
        <b/>
        <sz val="10"/>
        <color theme="1"/>
        <rFont val="DIN Pro Regular"/>
      </rPr>
      <t>Porte P1:</t>
    </r>
    <r>
      <rPr>
        <sz val="10"/>
        <color theme="1"/>
        <rFont val="DIN Pro Regular"/>
        <family val="2"/>
      </rPr>
      <t xml:space="preserve">
Fourniture et pose d’une double porte battante en bois avec habillage aluminium côté extérieur, posée en tunnel sur structure en béton armé.
Dimensions : 167.5(L) x 230(H) cm
Caractéristiques techniques :
- Type d'ouverture : 2 vantaux ouvrants (l’un tirant à droite et l’autre à gauche)
- Matériau : 
                  - intérieur : bois essence chêne, lasure incolore
                  - extérieur : habillage aluminium anodisé type Francano Industries satiné bronze 7
- Type de pose : pose en tunnel sur maçonnerie béton armé
- Vitrage : double vitrage à contrôle solaire de type SGG Cool-Lite Xtreme de chez Saint-Gobain ou équivalent, permettant d’atteindre les performances suivantes :
                  - Facteur solaire (Sw) ≤ 0,28
                  - Transmission lumineuse (Tlw) ≤ 0,47
                  - Coefficient de transmission thermique minima Uw = 1,3 W/m²·K (déperditions surfaciques)
Autres : Porte de sortie de secours équipée d'une crémone pompier, d’un ferme-porte et d'un seuil de porte PMR</t>
    </r>
  </si>
  <si>
    <r>
      <rPr>
        <b/>
        <sz val="10"/>
        <color theme="1"/>
        <rFont val="DIN Pro Regular"/>
      </rPr>
      <t>Porte P2:</t>
    </r>
    <r>
      <rPr>
        <sz val="10"/>
        <color theme="1"/>
        <rFont val="DIN Pro Regular"/>
        <family val="2"/>
      </rPr>
      <t xml:space="preserve">
Fourniture et pose d’une double porte battante en bois avec habillage aluminium côté extérieur, posée en tunnel sur structure en béton armé.
Dimensions : 214(L) x 218(H) cm
Caractéristiques techniques :
- Type d'ouverture : 2 vantaux ouvrants (l’un tirant à droite et l’autre à gauche)
- Matériau : 
                  - intérieur : bois essence chêne, lasure incolore
                  - extérieur : habillage aluminium anodisé type Francano Industries satiné bronze 7
- Type de pose : pose en tunnel sur maçonnerie béton armé
- Vitrage : double vitrage à contrôle solaire de type SGG Cool-Lite Xtreme de chez Saint-Gobain ou équivalent, permettant d’atteindre les performances suivantes :
                  - Facteur solaire (Sw) ≤ 0,28
                  - Transmission lumineuse (Tlw) ≤ 0,47
                  - Coefficient de transmission thermique minima Uw = 1,3 W/m²·K (déperditions surfaciques)
Autres : Porte de sortie de secours équipée d'une crémone pompier, d’un ferme-porte et d'un seuil de porte PMR</t>
    </r>
  </si>
  <si>
    <t>4.2.02</t>
  </si>
  <si>
    <t>4.2.03</t>
  </si>
  <si>
    <r>
      <rPr>
        <b/>
        <sz val="10"/>
        <color theme="1"/>
        <rFont val="DIN Pro Regular"/>
      </rPr>
      <t>Porte P3:</t>
    </r>
    <r>
      <rPr>
        <sz val="10"/>
        <color theme="1"/>
        <rFont val="DIN Pro Regular"/>
        <family val="2"/>
      </rPr>
      <t xml:space="preserve">
Fourniture et pose d’une porte battante en bois avec habillage aluminium côté extérieur, posée en tunnel sur structure en béton armé.
Dimensions : 146.75(L) x 252(H) cm
Caractéristiques techniques :
- Type d'ouverture : 1 vantail ouvrant tirant à gauche
- Matériau : 
                  - intérieur : bois essence chêne, lasure incolore
                  - extérieur : habillage aluminium anodisé type Francano Industries satiné bronze 7
- Type de pose : pose en tunnel sur maçonnerie béton armé
- Vitrage : double vitrage à contrôle solaire de type SGG Cool-Lite Xtreme de chez Saint-Gobain ou équivalent, permettant d’atteindre les performances suivantes :
                  - Facteur solaire (Sw) ≤ 0,28
                  - Transmission lumineuse (Tlw) ≤ 0,47
                  - Coefficient de transmission thermique minima Uw = 1,3 W/m²·K (déperditions surfaciques)
Autres : Porte de sortie de secours équipée d'une crémone pompier, d’un ferme-porte et d'un seuil de porte PMR</t>
    </r>
  </si>
  <si>
    <t>4.3.01</t>
  </si>
  <si>
    <r>
      <rPr>
        <b/>
        <sz val="10"/>
        <color theme="1"/>
        <rFont val="DIN Pro Regular"/>
      </rPr>
      <t>BSO V3:</t>
    </r>
    <r>
      <rPr>
        <sz val="10"/>
        <color theme="1"/>
        <rFont val="DIN Pro Regular"/>
        <family val="2"/>
      </rPr>
      <t xml:space="preserve">
Fourniture et pose de brise-soleil orientables (BSO) en aluminium anodisé pour rénovation
Dimensions : 117.33 cm (L) x 250 cm (H)
Matériau : Aluminium anodisé type Francano Industries, finition satinée bronze 7, appliquée sur coffrage, lamelles et cadres
Coffrage : isolé, non-visible
Caractéristiques thermiques : ΔR ≥ 0,14 m²·K/W
Motorisation : motorisation filaire, nécessitant une alimentation électrique
Commande : radio sans fil incluse, permettant une utilisation simple et sans câblage entre l’interrupteur et le moteur</t>
    </r>
  </si>
  <si>
    <r>
      <rPr>
        <b/>
        <sz val="10"/>
        <color theme="1"/>
        <rFont val="DIN Pro Regular"/>
      </rPr>
      <t>BSO V4:</t>
    </r>
    <r>
      <rPr>
        <sz val="10"/>
        <color theme="1"/>
        <rFont val="DIN Pro Regular"/>
        <family val="2"/>
      </rPr>
      <t xml:space="preserve">
Fourniture et pose de brise-soleil orientables (BSO) en aluminium anodisé pour rénovation
Dimensions : 244 cm (L) x 243 cm (H)
Matériau : Aluminium anodisé type Francano Industries, finition satinée bronze 7, appliquée sur coffrage, lamelles et cadres
Coffrage : isolé, visible
Caractéristiques thermiques : ΔR ≥ 0,14 m²·K/W
Motorisation : motorisation filaire, nécessitant une alimentation électrique
Commande : radio sans fil incluse, permettant une utilisation simple et sans câblage entre l’interrupteur et le moteur</t>
    </r>
  </si>
  <si>
    <t>4.3.02</t>
  </si>
  <si>
    <t>4.4.01</t>
  </si>
  <si>
    <r>
      <t xml:space="preserve">HABILLAGE 5:
</t>
    </r>
    <r>
      <rPr>
        <sz val="10"/>
        <color theme="1"/>
        <rFont val="DIN Pro Regular"/>
      </rPr>
      <t>Fourniture et pose d’un appui de fenêtre en aluminium finition bronze (similaire aux menuiseries) avec goutte d’eau, profondeur 32 cm et longueur 113 cm.</t>
    </r>
  </si>
  <si>
    <t>4.4.02</t>
  </si>
  <si>
    <r>
      <t xml:space="preserve">HABILLAGE 5:
</t>
    </r>
    <r>
      <rPr>
        <sz val="10"/>
        <color theme="1"/>
        <rFont val="DIN Pro Regular"/>
      </rPr>
      <t>Fourniture et pose d’un appui de fenêtre en aluminium finition bronze (similaire aux menuiseries) avec goutte d’eau, profondeur 39 cm et longueur 244 cm.</t>
    </r>
  </si>
  <si>
    <t>4.4.03</t>
  </si>
  <si>
    <r>
      <t xml:space="preserve">HABILLAGE 7:
</t>
    </r>
    <r>
      <rPr>
        <sz val="10"/>
        <color theme="1"/>
        <rFont val="DIN Pro Regular"/>
      </rPr>
      <t>Fourniture et pose d’un habillage en aluminium finition bronze (similaire aux menuiseries) en section L 13x22.5 cm pour la partie basse de fenêtre, comprenant l’appui avec goutte d’eau, longueur 352 cm, finition à valider par la maîtrise d’œuvre.</t>
    </r>
  </si>
  <si>
    <r>
      <rPr>
        <b/>
        <sz val="10"/>
        <color theme="1"/>
        <rFont val="DIN Pro Regular"/>
      </rPr>
      <t>Fenêtre F1a:</t>
    </r>
    <r>
      <rPr>
        <sz val="10"/>
        <color theme="1"/>
        <rFont val="DIN Pro Regular"/>
        <family val="2"/>
      </rPr>
      <t xml:space="preserve">
Fourniture et pose d’une fenêtre oscillo-battante à un vantail, en bois avec habillage aluminium côté extérieur, posée en tunnel sur structure en béton armé.
Dimensions : 129(L) x 98(H) cm
Caractéristiques techniques :
- Type d'ouverture : oscillo-battante tirant à droite, un vantail
- Matériau : 
                  - intérieur : bois essence pin, lasure à définir
                  - extérieur : habillage aluminium anodisé type Francano Industries satiné bronze 7
- Type de pose : pose en tunnel sur maçonnerie béton armé
- Vitrage : double vitrage clair à faible émissivité de manière à atteindre les coefficients suivants :
                  - Facteur solaire (Sw) ≤ 0,38
                  - Transmission lumineuse (Tlw) ≤ 0,47
                  - Coefficient de transmission thermique minima Uw = 1,3 W/m²·K (déperditions surfaciques)</t>
    </r>
  </si>
  <si>
    <t>4.5.01</t>
  </si>
  <si>
    <t>4.5.02</t>
  </si>
  <si>
    <r>
      <rPr>
        <b/>
        <sz val="10"/>
        <color theme="1"/>
        <rFont val="DIN Pro Regular"/>
      </rPr>
      <t>Fenêtre F3a:</t>
    </r>
    <r>
      <rPr>
        <sz val="10"/>
        <color theme="1"/>
        <rFont val="DIN Pro Regular"/>
        <family val="2"/>
      </rPr>
      <t xml:space="preserve">
Fourniture et pose d’une baie vitrée composée d’une porte battante, de deux fenêtres oscillo-battantes et de deux parties fixes, posée en doublage intérieur sur parement en BA13.
Dimensions : 377(L) x 232(H) cm
Caractéristiques techniques :
- Type d'ouverture : 3 vantaux ouvrants, dont deux oscillo-battants (l’un tirant à droite et l’autre à gauche) et une porte battante tirant à droite
- Matériau : 
                  - intérieur : bois essence pin, lasure à définir
                  - extérieur : habillage aluminium anodisé type Francano Industries satiné bronze 7
- Type de pose : pose en doublage BA13
- Vitrage : double vitrage clair à faible émissivité de manière à atteindre les coefficients suivants :
                  - Facteur solaire (Sw) ≤ 0,38
                  - Transmission lumineuse (Tlw) ≤ 0,47
                  - Coefficient de transmission thermique minima Uw = 1,3 W/m²·K (déperditions surfaciques)</t>
    </r>
  </si>
  <si>
    <t>4.5.03</t>
  </si>
  <si>
    <r>
      <rPr>
        <b/>
        <sz val="10"/>
        <color theme="1"/>
        <rFont val="DIN Pro Regular"/>
      </rPr>
      <t>Fenêtre F3b:</t>
    </r>
    <r>
      <rPr>
        <sz val="10"/>
        <color theme="1"/>
        <rFont val="DIN Pro Regular"/>
        <family val="2"/>
      </rPr>
      <t xml:space="preserve">
Fourniture et pose d’une baie vitrée composée d’une porte battante, de deux fenêtres oscillo-battantes et de deux parties fixes, posée en doublage intérieur sur parement en BA13.
Dimensions : 377(L) x 232(H) cm
Caractéristiques techniques :
- Type d'ouverture : 3 vantaux ouvrants, dont deux oscillo-battants (l’un tirant à droite et l’autre à gauche) et une porte battante tirant à gauche
- Matériau : 
                  - intérieur : bois essence pin, lasure à définir
                  - extérieur : habillage aluminium anodisé type Francano Industries satiné bronze 7
- Type de pose : pose en doublage BA13
- Vitrage : double vitrage clair à faible émissivité de manière à atteindre les coefficients suivants :
                  - Facteur solaire (Sw) ≤ 0,38
                  - Transmission lumineuse (Tlw) ≤ 0,47
                  - Coefficient de transmission thermique minima Uw = 1,3 W/m²·K (déperditions surfaciques)</t>
    </r>
  </si>
  <si>
    <t>4.5.04</t>
  </si>
  <si>
    <r>
      <rPr>
        <b/>
        <sz val="10"/>
        <color theme="1"/>
        <rFont val="DIN Pro Regular"/>
      </rPr>
      <t>Fenêtre F4a:</t>
    </r>
    <r>
      <rPr>
        <sz val="10"/>
        <color theme="1"/>
        <rFont val="DIN Pro Regular"/>
        <family val="2"/>
      </rPr>
      <t xml:space="preserve">
Fourniture et pose d’une baie vitrée composée d’une porte battante, de deux fenêtres oscillo-battantes et de deux parties fixes, posée en doublage intérieur sur parement en BA13.
Dimensions : 377(L) x 232(H) cm
Caractéristiques techniques :
- Type d'ouverture : 3 vantaux ouvrants, dont deux oscillo-battants (l’un tirant à droite et l’autre à gauche) et une porte battante tirant à droite
- Matériau : 
                  - intérieur : bois essence pin, lasure à définir
                  - extérieur : habillage aluminium anodisé type Francano Industries satiné bronze 7
- Type de pose : pose en doublage BA13
- Vitrage : double vitrage clair à faible émissivité de manière à atteindre les coefficients suivants :
                  - Facteur solaire (Sw) ≤ 0,38
                  - Transmission lumineuse (Tlw) ≤ 0,47
                  - Coefficient de transmission thermique minima Uw = 1,3 W/m²·K (déperditions surfaciques)</t>
    </r>
  </si>
  <si>
    <t>4.5.05</t>
  </si>
  <si>
    <r>
      <rPr>
        <b/>
        <sz val="10"/>
        <color theme="1"/>
        <rFont val="DIN Pro Regular"/>
      </rPr>
      <t>Fenêtre F4b:</t>
    </r>
    <r>
      <rPr>
        <sz val="10"/>
        <color theme="1"/>
        <rFont val="DIN Pro Regular"/>
        <family val="2"/>
      </rPr>
      <t xml:space="preserve">
Fourniture et pose d’une baie vitrée composée d’une porte battante, de deux fenêtres oscillo-battantes et de deux parties fixes, posée en doublage intérieur sur parement en BA13.
Dimensions : 377(L) x 232(H) cm
Caractéristiques techniques :
- Type d'ouverture : 3 vantaux ouvrants, dont deux oscillo-battants (l’un tirant à droite et l’autre à gauche) et une porte battante tirant à gauche
- Matériau : 
                  - intérieur : bois essence pin, lasure à définir
                  - extérieur : habillage aluminium anodisé type Francano Industries satiné bronze 7
- Type de pose : pose en doublage BA13
- Vitrage : double vitrage clair à faible émissivité de manière à atteindre les coefficients suivants :
                  - Facteur solaire (Sw) ≤ 0,38
                  - Transmission lumineuse (Tlw) ≤ 0,47
                  - Coefficient de transmission thermique minima Uw = 1,3 W/m²·K (déperditions surfaciques)</t>
    </r>
  </si>
  <si>
    <t>4.5.06</t>
  </si>
  <si>
    <r>
      <rPr>
        <b/>
        <sz val="10"/>
        <color theme="1"/>
        <rFont val="DIN Pro Regular"/>
      </rPr>
      <t>Fenêtre F5:</t>
    </r>
    <r>
      <rPr>
        <sz val="10"/>
        <color theme="1"/>
        <rFont val="DIN Pro Regular"/>
        <family val="2"/>
      </rPr>
      <t xml:space="preserve">
Fourniture et pose d’une baie vitrée composée de deux fenêtres oscillo-battantes et de deux parties fixes, posée en doublage intérieur sur parement en BA13.
Dimensions : 260(L) x 232(H) cm
Caractéristiques techniques :
- Type d'ouverture : 2 vantaux ouvrants, dont un oscillo-battant
- Matériau : 
                  - intérieur : bois essence pin, lasure à définir
                  - extérieur : habillage aluminium anodisé type Francano Industries satiné bronze 7
- Type de pose : pose en doublage BA13
- Vitrage : double vitrage clair à faible émissivité de manière à atteindre les coefficients suivants :
                  - Facteur solaire (Sw) ≤ 0,38
                  - Transmission lumineuse (Tlw) ≤ 0,47
                  - Coefficient de transmission thermique minima Uw = 1,3 W/m²·K (déperditions surfaciques)</t>
    </r>
  </si>
  <si>
    <t>4.5.07</t>
  </si>
  <si>
    <r>
      <rPr>
        <b/>
        <sz val="10"/>
        <color theme="1"/>
        <rFont val="DIN Pro Regular"/>
      </rPr>
      <t>Fenêtre F6a:</t>
    </r>
    <r>
      <rPr>
        <sz val="10"/>
        <color theme="1"/>
        <rFont val="DIN Pro Regular"/>
        <family val="2"/>
      </rPr>
      <t xml:space="preserve">
Fourniture et pose d’une baie vitrée composée d'une porte battante posée en doublage intérieur sur parement en BA13.
Dimensions : 111(L) x 232(H) cm
Caractéristiques techniques :
- Type d'ouverture : 1 vantail battant
- Matériau : 
                  - intérieur : bois essence pin, lasure à définir
                  - extérieur : habillage aluminium anodisé type Francano Industries satiné bronze 7
- Type de pose : pose en doublage BA13
- Vitrage : double vitrage clair à faible émissivité de manière à atteindre les coefficients suivants :
                  - Facteur solaire (Sw) ≤ 0,38
                  - Transmission lumineuse (Tlw) ≤ 0,47
                  - Coefficient de transmission thermique minima Uw = 1,3 W/m²·K (déperditions surfaciques)</t>
    </r>
  </si>
  <si>
    <t>4.5.08</t>
  </si>
  <si>
    <r>
      <rPr>
        <b/>
        <sz val="10"/>
        <color theme="1"/>
        <rFont val="DIN Pro Regular"/>
      </rPr>
      <t>Fenêtre F6b:</t>
    </r>
    <r>
      <rPr>
        <sz val="10"/>
        <color theme="1"/>
        <rFont val="DIN Pro Regular"/>
        <family val="2"/>
      </rPr>
      <t xml:space="preserve">
Fourniture et pose d’une baie vitrée composée d'une porte battante posée en doublage intérieur sur parement en BA13.
Dimensions : 111(L) x 232(H) cm
Caractéristiques techniques :
- Type d'ouverture : 1 vantail battant
- Matériau : 
                  - intérieur : bois essence pin, lasure à définir
                  - extérieur : habillage aluminium anodisé type Francano Industries satiné bronze 7
- Type de pose : pose en doublage BA13
- Vitrage : double vitrage clair à faible émissivité de manière à atteindre les coefficients suivants :
                  - Facteur solaire (Sw) ≤ 0,38
                  - Transmission lumineuse (Tlw) ≤ 0,47
                  - Coefficient de transmission thermique minima Uw = 1,3 W/m²·K (déperditions surfaciques)</t>
    </r>
  </si>
  <si>
    <t>4.5.09</t>
  </si>
  <si>
    <r>
      <rPr>
        <b/>
        <sz val="10"/>
        <color theme="1"/>
        <rFont val="DIN Pro Regular"/>
      </rPr>
      <t>Fenêtre F7:</t>
    </r>
    <r>
      <rPr>
        <sz val="10"/>
        <color theme="1"/>
        <rFont val="DIN Pro Regular"/>
        <family val="2"/>
      </rPr>
      <t xml:space="preserve">
Fourniture et pose d’une baie vitrée composée d'une fenêtre oscillo-battante et d'une partie fixe, posée en tunnel sur structure en béton armé.
Dimensions : 146.75(L) x 252(H) cm
Caractéristiques techniques :
- Type d'ouverture : 2 vantaux ouvrants, dont un oscillo-battant
- Matériau : 
                  - intérieur : bois essence pin, lasure à définir
                  - extérieur : habillage aluminium anodisé type Francano Industries satiné bronze 7
- Type de pose : pose en doublage BA13
- Vitrage : double vitrage clair à faible émissivité de manière à atteindre les coefficients suivants :
                  - Facteur solaire (Sw) ≤ 0,38
                  - Transmission lumineuse (Tlw) ≤ 0,47
                  - Coefficient de transmission thermique minima Uw = 1,3 W/m²·K (déperditions surfaciques)   </t>
    </r>
  </si>
  <si>
    <t>4.6.01</t>
  </si>
  <si>
    <r>
      <rPr>
        <b/>
        <sz val="10"/>
        <color theme="1"/>
        <rFont val="DIN Pro Regular"/>
      </rPr>
      <t>BSO V1:</t>
    </r>
    <r>
      <rPr>
        <sz val="10"/>
        <color theme="1"/>
        <rFont val="DIN Pro Regular"/>
        <family val="2"/>
      </rPr>
      <t xml:space="preserve">
Fourniture et pose de brise-soleil orientables (BSO) en aluminium anodisé pour rénovation
Dimensions : 120,33 cm (L) x 230 cm (H)
Matériau : Aluminium anodisé type Francano Industries, finition satinée bronze 7, appliquée sur coffrage, lamelles et cadres
Coffrage : isolé, visible
Caractéristiques thermiques : ΔR ≥ 0,14 m²·K/W
Motorisation : motorisation filaire, nécessitant une alimentation électrique
Commande : radio sans fil incluse, permettant une utilisation simple et sans câblage entre l’interrupteur et le moteur</t>
    </r>
  </si>
  <si>
    <t>4.6.02</t>
  </si>
  <si>
    <r>
      <rPr>
        <b/>
        <sz val="10"/>
        <color theme="1"/>
        <rFont val="DIN Pro Regular"/>
      </rPr>
      <t>BSO V2:</t>
    </r>
    <r>
      <rPr>
        <sz val="10"/>
        <color theme="1"/>
        <rFont val="DIN Pro Regular"/>
        <family val="2"/>
      </rPr>
      <t xml:space="preserve">
Fourniture et pose de brise-soleil orientables (BSO) en aluminium anodisé pour rénovation
Dimensions : 120,33 cm (L) x 242 cm (H)
Matériau : Aluminium anodisé type Francano Industries, finition satinée bronze 7, appliquée sur coffrage, lamelles et cadres
Coffrage : isolé, visible
Caractéristiques thermiques : ΔR ≥ 0,14 m²·K/W
Motorisation : motorisation filaire, nécessitant une alimentation électrique
Commande : radio sans fil incluse, permettant une utilisation simple et sans câblage entre l’interrupteur et le moteur</t>
    </r>
  </si>
  <si>
    <t>4.6.03</t>
  </si>
  <si>
    <t>4.6.04</t>
  </si>
  <si>
    <r>
      <rPr>
        <b/>
        <sz val="10"/>
        <color theme="1"/>
        <rFont val="DIN Pro Regular"/>
      </rPr>
      <t>BSO V5:</t>
    </r>
    <r>
      <rPr>
        <sz val="10"/>
        <color theme="1"/>
        <rFont val="DIN Pro Regular"/>
        <family val="2"/>
      </rPr>
      <t xml:space="preserve">
Fourniture et pose de brise-soleil orientables (BSO) en aluminium anodisé pour rénovation
Dimensions : 95 cm (L) x 230 cm (H)
Matériau : Aluminium anodisé type Francano Industries, finition satinée bronze 7, appliquée sur coffrage, lamelles et cadres
Coffrage : isolé, visible
Caractéristiques thermiques : ΔR ≥ 0,14 m²·K/W
Motorisation : motorisation filaire, nécessitant une alimentation électrique
Commande : radio sans fil incluse, permettant une utilisation simple et sans câblage entre l’interrupteur et le moteur</t>
    </r>
  </si>
  <si>
    <t>4.6.05</t>
  </si>
  <si>
    <r>
      <rPr>
        <b/>
        <sz val="10"/>
        <color theme="1"/>
        <rFont val="DIN Pro Regular"/>
      </rPr>
      <t>BSO V6:</t>
    </r>
    <r>
      <rPr>
        <sz val="10"/>
        <color theme="1"/>
        <rFont val="DIN Pro Regular"/>
        <family val="2"/>
      </rPr>
      <t xml:space="preserve">
Fourniture et pose de brise-soleil orientables (BSO) en aluminium anodisé pour rénovation
Dimensions : 95 cm (L) x 242 cm (H)
Matériau : Aluminium anodisé type Francano Industries, finition satinée bronze 7, appliquée sur coffrage, lamelles et cadres
Coffrage : isolé, visible
Caractéristiques thermiques : ΔR ≥ 0,14 m²·K/W
Motorisation : motorisation filaire, nécessitant une alimentation électrique
Commande : radio sans fil incluse, permettant une utilisation simple et sans câblage entre l’interrupteur et le moteur</t>
    </r>
  </si>
  <si>
    <t>4.7.01</t>
  </si>
  <si>
    <r>
      <t xml:space="preserve">HABILLAGE 1:
</t>
    </r>
    <r>
      <rPr>
        <sz val="10"/>
        <color theme="1"/>
        <rFont val="DIN Pro Regular"/>
      </rPr>
      <t>Fourniture et pose d’un habillage en aluminium finition bronze (similaire aux menuiseries) en section U 38x34x38 cm pour la partie basse de fenêtre, comprenant l’appui avec goutte d’eau, longueur 244 cm, finition à valider par la maîtrise d’œuvre.</t>
    </r>
  </si>
  <si>
    <t>4.7.02</t>
  </si>
  <si>
    <r>
      <t xml:space="preserve">HABILLAGE 2:
</t>
    </r>
    <r>
      <rPr>
        <sz val="10"/>
        <color theme="1"/>
        <rFont val="DIN Pro Regular"/>
      </rPr>
      <t>Fourniture et pose d’un habillage en aluminium finition bronze (similaire aux menuiseries) en section rectangle 31.5 x 37.5 cm sur coffrage de poteau, sur les quatre faces au droit des balcons, hauteur 530 cm.</t>
    </r>
  </si>
  <si>
    <t>4.7.03</t>
  </si>
  <si>
    <r>
      <t xml:space="preserve">HABILLAGE 3:
</t>
    </r>
    <r>
      <rPr>
        <sz val="10"/>
        <color theme="1"/>
        <rFont val="DIN Pro Regular"/>
      </rPr>
      <t>Fourniture et pose d’un habillage en aluminium finition bronze (similaire aux menuiseries) sur la face des balcons, avec goutte d’eau et retour en plafond, longueur 370 cm et hauteur 25 cm.</t>
    </r>
  </si>
  <si>
    <t>4.7.04</t>
  </si>
  <si>
    <r>
      <t xml:space="preserve">HABILLAGE 4:
</t>
    </r>
    <r>
      <rPr>
        <sz val="10"/>
        <color theme="1"/>
        <rFont val="DIN Pro Regular"/>
      </rPr>
      <t>Fourniture et pose d’un habillage en aluminium finition bronze (similaire aux menuiseries) en section U 22×26×22 cm pour la partie basse de fenêtre, comprenant l’appui avec goutte d’eau, longueur 123 cm, finition à valider par la maîtrise d’œuvre.</t>
    </r>
  </si>
  <si>
    <t>4.7.05</t>
  </si>
  <si>
    <r>
      <rPr>
        <b/>
        <sz val="10"/>
        <color theme="1"/>
        <rFont val="DIN Pro Regular"/>
      </rPr>
      <t xml:space="preserve">TERRASSES R+1 et R+2  : </t>
    </r>
    <r>
      <rPr>
        <sz val="10"/>
        <color theme="1"/>
        <rFont val="DIN Pro Regular"/>
      </rPr>
      <t xml:space="preserve"> 
Fourniture et pose d’un garde-corps métallique sur mesure, de dimensions 3,70 m de largeur et 1,00 m de hauteur.
L’ouvrage sera réalisé en profilés métalliques à section carrée de 20 x 20 mm.
Mise en œuvre :
- Fixation au sol par platines métalliques adaptées,
- Ancrage latéral dans le mur existant, avec traversée de 20 cm d’isolant,
- Fixation complémentaire dans un poteau en béton assurant la stabilité de l’ensemble,
Pose réalisée dans les règles de l’art et conformément aux DTU et normes en vigueur applicables aux garde-corps métalliques.
Finition :
L’ensemble des éléments métalliques sera peint dans une teinte similaire au bronze des menuiseries extérieures.</t>
    </r>
  </si>
  <si>
    <t>4.9.02</t>
  </si>
  <si>
    <t>4.8.01</t>
  </si>
  <si>
    <r>
      <rPr>
        <b/>
        <sz val="10"/>
        <color theme="1"/>
        <rFont val="DIN Pro Regular"/>
      </rPr>
      <t xml:space="preserve">TERRASSES R+1 et R+2  : </t>
    </r>
    <r>
      <rPr>
        <sz val="10"/>
        <color theme="1"/>
        <rFont val="DIN Pro Regular"/>
      </rPr>
      <t xml:space="preserve">  
Fourniture et pose d’un auvent brise-soleil métallique sur mesure, composé de lames inclinées, destiné à assurer la protection solaire d’un balcon.
Dimensions de l’ouvrage : 151,5 cm de profondeur × 385.5 cm de largeur.
Caractéristiques techniques :
- Structure principale en métal, adaptée aux charges et efforts prévus
- Lames métalliques inclinées selon l’angle défini pour un confort optimal
- Fixations mécaniques assurant la stabilité et la résistance au vent
- Pose conforme aux règles de l’art et aux DTU en vigueur.
Finition :
L’ensemble de la structure sera peint dans une teinte similaire au bronze des menuiseries extérieures.</t>
    </r>
  </si>
  <si>
    <t>4.5.10</t>
  </si>
  <si>
    <t>ens</t>
  </si>
  <si>
    <t>Reprise des dégradations causées par la dépose et repose de nouvelles menuiseries (portes et fenêtres) par mise en place de joints acrylique blanc, chant plat éventuel, peinture blanche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</si>
</sst>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28">
    <font>
      <sz val="11"/>
      <color theme="1"/>
      <name val="Calibri"/>
      <family val="2"/>
      <scheme val="minor"/>
    </font>
    <font>
      <b/>
      <sz val="10"/>
      <name val="Arial"/>
      <family val="2"/>
    </font>
    <font>
      <b/>
      <sz val="11"/>
      <name val="Arial"/>
      <family val="2"/>
    </font>
    <font>
      <sz val="10"/>
      <color indexed="50"/>
      <name val="Arial"/>
      <family val="2"/>
    </font>
    <font>
      <sz val="10"/>
      <color theme="1"/>
      <name val="DIN Pro Regular"/>
      <family val="2"/>
    </font>
    <font>
      <sz val="10"/>
      <color theme="1"/>
      <name val="DIN Pro"/>
    </font>
    <font>
      <sz val="10"/>
      <name val="DIN Pro Regular"/>
      <family val="2"/>
    </font>
    <font>
      <b/>
      <sz val="12"/>
      <name val="DIN Pro Regular"/>
      <family val="2"/>
    </font>
    <font>
      <i/>
      <sz val="10"/>
      <name val="DIN Pro Regular"/>
      <family val="2"/>
    </font>
    <font>
      <b/>
      <sz val="13"/>
      <color theme="0"/>
      <name val="DIN Pro Regular"/>
      <family val="2"/>
    </font>
    <font>
      <b/>
      <sz val="11"/>
      <color theme="1"/>
      <name val="DIN Pro Regular"/>
      <family val="2"/>
    </font>
    <font>
      <b/>
      <sz val="15"/>
      <name val="DIN Pro Regular"/>
      <family val="2"/>
    </font>
    <font>
      <sz val="15"/>
      <name val="DIN Pro Regular"/>
      <family val="2"/>
    </font>
    <font>
      <i/>
      <sz val="10"/>
      <color theme="1"/>
      <name val="DIN Pro Regular"/>
      <family val="2"/>
    </font>
    <font>
      <i/>
      <sz val="9"/>
      <name val="DIN Pro Light"/>
      <family val="2"/>
    </font>
    <font>
      <i/>
      <sz val="9"/>
      <color theme="1"/>
      <name val="DIN Pro Light"/>
      <family val="2"/>
    </font>
    <font>
      <b/>
      <sz val="17"/>
      <name val="DIN Pro Regular"/>
      <family val="2"/>
    </font>
    <font>
      <b/>
      <i/>
      <sz val="9"/>
      <color theme="1"/>
      <name val="DIN Pro Regular"/>
      <family val="2"/>
    </font>
    <font>
      <b/>
      <sz val="10"/>
      <color theme="1"/>
      <name val="DIN Pro Regular"/>
      <family val="2"/>
    </font>
    <font>
      <b/>
      <sz val="13"/>
      <name val="DIN Pro Regular"/>
      <family val="2"/>
    </font>
    <font>
      <b/>
      <sz val="12"/>
      <color rgb="FFFF0000"/>
      <name val="DIN Pro Regular"/>
      <family val="2"/>
    </font>
    <font>
      <sz val="10"/>
      <color rgb="FFFF0000"/>
      <name val="DIN Pro Regular"/>
      <family val="2"/>
    </font>
    <font>
      <b/>
      <sz val="10"/>
      <color rgb="FFFF0000"/>
      <name val="DIN Pro Light"/>
    </font>
    <font>
      <b/>
      <u/>
      <sz val="10"/>
      <color rgb="FFFF0000"/>
      <name val="DIN Pro Light"/>
    </font>
    <font>
      <sz val="10"/>
      <color theme="5" tint="-0.499984740745262"/>
      <name val="DIN Pro Regular"/>
      <family val="2"/>
    </font>
    <font>
      <sz val="10"/>
      <color theme="9" tint="-0.499984740745262"/>
      <name val="DIN Pro Regular"/>
      <family val="2"/>
    </font>
    <font>
      <b/>
      <sz val="10"/>
      <color theme="1"/>
      <name val="DIN Pro Regular"/>
    </font>
    <font>
      <sz val="10"/>
      <color theme="1"/>
      <name val="DIN Pro Regular"/>
    </font>
  </fonts>
  <fills count="12">
    <fill>
      <patternFill patternType="none"/>
    </fill>
    <fill>
      <patternFill patternType="gray125"/>
    </fill>
    <fill>
      <patternFill patternType="solid">
        <fgColor indexed="51"/>
        <bgColor indexed="22"/>
      </patternFill>
    </fill>
    <fill>
      <patternFill patternType="solid">
        <fgColor theme="3" tint="0.79998168889431442"/>
        <bgColor indexed="64"/>
      </patternFill>
    </fill>
    <fill>
      <patternFill patternType="solid">
        <fgColor theme="3" tint="0.59999389629810485"/>
        <bgColor indexed="64"/>
      </patternFill>
    </fill>
    <fill>
      <patternFill patternType="solid">
        <fgColor theme="3" tint="-0.249977111117893"/>
        <bgColor indexed="64"/>
      </patternFill>
    </fill>
    <fill>
      <patternFill patternType="solid">
        <fgColor theme="3" tint="0.59999389629810485"/>
        <bgColor rgb="FF000000"/>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5" tint="-0.249977111117893"/>
        <bgColor indexed="64"/>
      </patternFill>
    </fill>
    <fill>
      <patternFill patternType="solid">
        <fgColor theme="9" tint="-0.249977111117893"/>
        <bgColor indexed="64"/>
      </patternFill>
    </fill>
  </fills>
  <borders count="20">
    <border>
      <left/>
      <right/>
      <top/>
      <bottom/>
      <diagonal/>
    </border>
    <border>
      <left/>
      <right style="medium">
        <color indexed="64"/>
      </right>
      <top style="medium">
        <color indexed="64"/>
      </top>
      <bottom style="medium">
        <color indexed="64"/>
      </bottom>
      <diagonal/>
    </border>
    <border>
      <left style="hair">
        <color indexed="64"/>
      </left>
      <right style="hair">
        <color indexed="64"/>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diagonal/>
    </border>
  </borders>
  <cellStyleXfs count="5">
    <xf numFmtId="0" fontId="0" fillId="0" borderId="0"/>
    <xf numFmtId="49" fontId="1" fillId="0" borderId="2">
      <alignment horizontal="left" vertical="center"/>
    </xf>
    <xf numFmtId="0" fontId="1" fillId="0" borderId="2">
      <alignment wrapText="1"/>
    </xf>
    <xf numFmtId="4" fontId="2" fillId="2" borderId="2">
      <alignment horizontal="right" wrapText="1"/>
    </xf>
    <xf numFmtId="2" fontId="3" fillId="0" borderId="2">
      <alignment wrapText="1"/>
    </xf>
  </cellStyleXfs>
  <cellXfs count="81">
    <xf numFmtId="0" fontId="0" fillId="0" borderId="0" xfId="0"/>
    <xf numFmtId="0" fontId="4" fillId="0" borderId="0" xfId="0" applyFont="1"/>
    <xf numFmtId="0" fontId="4"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vertical="center"/>
    </xf>
    <xf numFmtId="0" fontId="4" fillId="0" borderId="3" xfId="0" applyFont="1" applyBorder="1" applyAlignment="1">
      <alignment vertical="center"/>
    </xf>
    <xf numFmtId="164" fontId="10" fillId="3" borderId="13" xfId="0" applyNumberFormat="1" applyFont="1" applyFill="1" applyBorder="1" applyAlignment="1">
      <alignment vertical="center"/>
    </xf>
    <xf numFmtId="164" fontId="9" fillId="5" borderId="8" xfId="0" applyNumberFormat="1" applyFont="1" applyFill="1" applyBorder="1" applyAlignment="1">
      <alignment horizontal="right" vertical="center"/>
    </xf>
    <xf numFmtId="0" fontId="4" fillId="0" borderId="3" xfId="0" applyFont="1" applyBorder="1" applyAlignment="1">
      <alignment horizontal="center" vertical="center"/>
    </xf>
    <xf numFmtId="164" fontId="4" fillId="0" borderId="3" xfId="0" applyNumberFormat="1" applyFont="1" applyBorder="1" applyAlignment="1">
      <alignment horizontal="right" vertical="center"/>
    </xf>
    <xf numFmtId="164" fontId="4" fillId="0" borderId="3" xfId="0" applyNumberFormat="1" applyFont="1" applyBorder="1" applyAlignment="1">
      <alignment vertical="center"/>
    </xf>
    <xf numFmtId="49" fontId="4" fillId="0" borderId="3" xfId="0" applyNumberFormat="1" applyFont="1" applyBorder="1" applyAlignment="1">
      <alignment horizontal="center" vertical="center"/>
    </xf>
    <xf numFmtId="0" fontId="14" fillId="0" borderId="0" xfId="0" applyFont="1" applyAlignment="1">
      <alignment horizontal="center" vertical="center" wrapText="1"/>
    </xf>
    <xf numFmtId="0" fontId="15" fillId="0" borderId="0" xfId="0" applyFont="1" applyAlignment="1">
      <alignment horizontal="center" vertical="center"/>
    </xf>
    <xf numFmtId="0" fontId="15" fillId="0" borderId="0" xfId="0" applyFont="1" applyAlignment="1">
      <alignment horizontal="center" vertical="center" wrapText="1"/>
    </xf>
    <xf numFmtId="164" fontId="4" fillId="0" borderId="14" xfId="0" applyNumberFormat="1" applyFont="1" applyBorder="1" applyAlignment="1">
      <alignment vertical="center"/>
    </xf>
    <xf numFmtId="0" fontId="13" fillId="0" borderId="3" xfId="0" applyFont="1" applyBorder="1" applyAlignment="1">
      <alignment horizontal="center" vertical="center"/>
    </xf>
    <xf numFmtId="164" fontId="17" fillId="7" borderId="10" xfId="0" applyNumberFormat="1" applyFont="1" applyFill="1" applyBorder="1" applyAlignment="1">
      <alignment horizontal="center" vertical="center" wrapText="1"/>
    </xf>
    <xf numFmtId="164" fontId="17" fillId="7" borderId="3" xfId="0" applyNumberFormat="1" applyFont="1" applyFill="1" applyBorder="1" applyAlignment="1">
      <alignment horizontal="center" vertical="center" wrapText="1"/>
    </xf>
    <xf numFmtId="164" fontId="18" fillId="7" borderId="3" xfId="0" applyNumberFormat="1" applyFont="1" applyFill="1" applyBorder="1" applyAlignment="1">
      <alignment vertical="center"/>
    </xf>
    <xf numFmtId="0" fontId="6" fillId="0" borderId="3" xfId="0" applyFont="1" applyBorder="1" applyAlignment="1">
      <alignment horizontal="center" vertical="center" textRotation="90" wrapText="1"/>
    </xf>
    <xf numFmtId="49" fontId="7" fillId="4" borderId="3" xfId="1" applyFont="1" applyFill="1" applyBorder="1" applyAlignment="1">
      <alignment horizontal="center" vertical="center" wrapText="1"/>
    </xf>
    <xf numFmtId="164" fontId="4" fillId="0" borderId="12" xfId="0" applyNumberFormat="1" applyFont="1" applyBorder="1" applyAlignment="1">
      <alignment vertical="center"/>
    </xf>
    <xf numFmtId="0" fontId="20" fillId="0" borderId="0" xfId="0" applyFont="1" applyAlignment="1">
      <alignment vertical="center"/>
    </xf>
    <xf numFmtId="0" fontId="6" fillId="0" borderId="5" xfId="0" applyFont="1" applyBorder="1" applyAlignment="1">
      <alignment horizontal="right" vertical="center"/>
    </xf>
    <xf numFmtId="0" fontId="8" fillId="0" borderId="5" xfId="0" applyFont="1" applyBorder="1" applyAlignment="1">
      <alignment horizontal="right" vertical="center"/>
    </xf>
    <xf numFmtId="0" fontId="21" fillId="0" borderId="0" xfId="0" applyFont="1" applyAlignment="1">
      <alignment horizontal="center" vertical="center" textRotation="90" wrapText="1"/>
    </xf>
    <xf numFmtId="0" fontId="22" fillId="0" borderId="0" xfId="0" applyFont="1" applyAlignment="1">
      <alignment vertical="center" wrapText="1"/>
    </xf>
    <xf numFmtId="0" fontId="21" fillId="0" borderId="0" xfId="0" applyFont="1" applyAlignment="1">
      <alignment horizontal="left" vertical="center" wrapText="1"/>
    </xf>
    <xf numFmtId="0" fontId="21" fillId="0" borderId="0" xfId="0" applyFont="1"/>
    <xf numFmtId="49" fontId="7" fillId="0" borderId="0" xfId="1" applyFont="1" applyBorder="1" applyAlignment="1">
      <alignment horizontal="center" vertical="center" wrapText="1"/>
    </xf>
    <xf numFmtId="164" fontId="10" fillId="8" borderId="13" xfId="0" applyNumberFormat="1" applyFont="1" applyFill="1" applyBorder="1" applyAlignment="1">
      <alignment vertical="center"/>
    </xf>
    <xf numFmtId="164" fontId="10" fillId="9" borderId="13" xfId="0" applyNumberFormat="1" applyFont="1" applyFill="1" applyBorder="1" applyAlignment="1">
      <alignment vertical="center"/>
    </xf>
    <xf numFmtId="164" fontId="10" fillId="3" borderId="18" xfId="0" applyNumberFormat="1" applyFont="1" applyFill="1" applyBorder="1" applyAlignment="1">
      <alignment vertical="center"/>
    </xf>
    <xf numFmtId="0" fontId="27" fillId="0" borderId="3" xfId="0" applyFont="1" applyBorder="1" applyAlignment="1">
      <alignment vertical="center" wrapText="1"/>
    </xf>
    <xf numFmtId="0" fontId="26" fillId="0" borderId="3" xfId="0" applyFont="1" applyBorder="1" applyAlignment="1">
      <alignment vertical="center" wrapText="1"/>
    </xf>
    <xf numFmtId="164" fontId="10" fillId="0" borderId="0" xfId="0" applyNumberFormat="1" applyFont="1" applyAlignment="1">
      <alignment vertical="center"/>
    </xf>
    <xf numFmtId="164" fontId="10" fillId="9" borderId="3" xfId="0" applyNumberFormat="1" applyFont="1" applyFill="1" applyBorder="1" applyAlignment="1">
      <alignment vertical="center"/>
    </xf>
    <xf numFmtId="164" fontId="9" fillId="10" borderId="8" xfId="0" applyNumberFormat="1" applyFont="1" applyFill="1" applyBorder="1" applyAlignment="1">
      <alignment horizontal="right" vertical="center"/>
    </xf>
    <xf numFmtId="164" fontId="9" fillId="11" borderId="8" xfId="0" applyNumberFormat="1" applyFont="1" applyFill="1" applyBorder="1" applyAlignment="1">
      <alignment horizontal="right" vertical="center"/>
    </xf>
    <xf numFmtId="0" fontId="8" fillId="0" borderId="9" xfId="0" applyFont="1" applyBorder="1" applyAlignment="1">
      <alignment horizontal="center" vertical="center" wrapText="1"/>
    </xf>
    <xf numFmtId="0" fontId="8" fillId="0" borderId="11" xfId="0" applyFont="1" applyBorder="1" applyAlignment="1">
      <alignment horizontal="center" vertical="center" wrapText="1"/>
    </xf>
    <xf numFmtId="49" fontId="4" fillId="0" borderId="9" xfId="0" applyNumberFormat="1" applyFont="1" applyBorder="1" applyAlignment="1">
      <alignment horizontal="center" vertical="center" wrapText="1"/>
    </xf>
    <xf numFmtId="49" fontId="4" fillId="0" borderId="10"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0" fontId="5" fillId="0" borderId="0" xfId="0" applyFont="1" applyAlignment="1">
      <alignment horizontal="center" vertical="center"/>
    </xf>
    <xf numFmtId="0" fontId="7" fillId="8" borderId="15" xfId="2" applyFont="1" applyFill="1" applyBorder="1" applyAlignment="1">
      <alignment horizontal="center" vertical="center" wrapText="1"/>
    </xf>
    <xf numFmtId="0" fontId="7" fillId="8" borderId="16" xfId="2" applyFont="1" applyFill="1" applyBorder="1" applyAlignment="1">
      <alignment horizontal="center" vertical="center" wrapText="1"/>
    </xf>
    <xf numFmtId="0" fontId="7" fillId="8" borderId="17" xfId="2" applyFont="1" applyFill="1" applyBorder="1" applyAlignment="1">
      <alignment horizontal="center" vertical="center" wrapText="1"/>
    </xf>
    <xf numFmtId="0" fontId="25" fillId="0" borderId="0" xfId="0" applyFont="1" applyAlignment="1">
      <alignment horizontal="right" vertical="center"/>
    </xf>
    <xf numFmtId="0" fontId="24" fillId="0" borderId="0" xfId="0" applyFont="1" applyAlignment="1">
      <alignment horizontal="right" vertical="center"/>
    </xf>
    <xf numFmtId="0" fontId="7" fillId="9" borderId="6" xfId="2" applyFont="1" applyFill="1" applyBorder="1" applyAlignment="1">
      <alignment horizontal="center" vertical="center" wrapText="1"/>
    </xf>
    <xf numFmtId="0" fontId="7" fillId="9" borderId="4" xfId="2" applyFont="1" applyFill="1" applyBorder="1" applyAlignment="1">
      <alignment horizontal="center" vertical="center" wrapText="1"/>
    </xf>
    <xf numFmtId="0" fontId="7" fillId="9" borderId="1" xfId="2" applyFont="1" applyFill="1" applyBorder="1" applyAlignment="1">
      <alignment horizontal="center" vertical="center" wrapText="1"/>
    </xf>
    <xf numFmtId="0" fontId="6" fillId="0" borderId="5" xfId="0" applyFont="1" applyBorder="1" applyAlignment="1">
      <alignment horizontal="right" vertical="center"/>
    </xf>
    <xf numFmtId="0" fontId="8" fillId="0" borderId="5" xfId="0" applyFont="1" applyBorder="1" applyAlignment="1">
      <alignment horizontal="right" vertical="center"/>
    </xf>
    <xf numFmtId="0" fontId="8" fillId="0" borderId="7" xfId="0" applyFont="1" applyBorder="1" applyAlignment="1">
      <alignment horizontal="right" vertical="center"/>
    </xf>
    <xf numFmtId="0" fontId="13" fillId="0" borderId="9" xfId="0" applyFont="1" applyBorder="1" applyAlignment="1">
      <alignment horizontal="center" vertical="center" wrapText="1"/>
    </xf>
    <xf numFmtId="0" fontId="13" fillId="0" borderId="11" xfId="0" applyFont="1" applyBorder="1" applyAlignment="1">
      <alignment horizontal="center" vertical="center" wrapText="1"/>
    </xf>
    <xf numFmtId="0" fontId="7" fillId="9" borderId="9" xfId="2" applyFont="1" applyFill="1" applyBorder="1" applyAlignment="1">
      <alignment horizontal="center" vertical="center" wrapText="1"/>
    </xf>
    <xf numFmtId="0" fontId="7" fillId="9" borderId="10" xfId="2" applyFont="1" applyFill="1" applyBorder="1" applyAlignment="1">
      <alignment horizontal="center" vertical="center" wrapText="1"/>
    </xf>
    <xf numFmtId="0" fontId="7" fillId="9" borderId="11" xfId="2" applyFont="1" applyFill="1" applyBorder="1" applyAlignment="1">
      <alignment horizontal="center" vertical="center" wrapText="1"/>
    </xf>
    <xf numFmtId="0" fontId="11" fillId="6" borderId="6" xfId="0" applyFont="1" applyFill="1" applyBorder="1" applyAlignment="1">
      <alignment horizontal="center" vertical="center" wrapText="1"/>
    </xf>
    <xf numFmtId="0" fontId="19" fillId="6" borderId="4" xfId="0" applyFont="1" applyFill="1" applyBorder="1" applyAlignment="1">
      <alignment horizontal="center" vertical="center" wrapText="1"/>
    </xf>
    <xf numFmtId="0" fontId="19" fillId="6" borderId="1"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16"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7" fillId="3" borderId="9" xfId="2" applyFont="1" applyFill="1" applyBorder="1" applyAlignment="1">
      <alignment horizontal="center" vertical="center" wrapText="1"/>
    </xf>
    <xf numFmtId="0" fontId="7" fillId="3" borderId="10" xfId="2" applyFont="1" applyFill="1" applyBorder="1" applyAlignment="1">
      <alignment horizontal="center" vertical="center" wrapText="1"/>
    </xf>
    <xf numFmtId="0" fontId="7" fillId="3" borderId="11" xfId="2" applyFont="1" applyFill="1" applyBorder="1" applyAlignment="1">
      <alignment horizontal="center" vertical="center" wrapText="1"/>
    </xf>
    <xf numFmtId="0" fontId="7" fillId="4" borderId="6" xfId="2" applyFont="1" applyFill="1" applyBorder="1" applyAlignment="1">
      <alignment horizontal="center" vertical="center" wrapText="1"/>
    </xf>
    <xf numFmtId="0" fontId="7" fillId="4" borderId="4" xfId="2" applyFont="1" applyFill="1" applyBorder="1" applyAlignment="1">
      <alignment horizontal="center" vertical="center" wrapText="1"/>
    </xf>
    <xf numFmtId="0" fontId="7" fillId="4" borderId="1" xfId="2" applyFont="1" applyFill="1" applyBorder="1" applyAlignment="1">
      <alignment horizontal="center" vertical="center" wrapText="1"/>
    </xf>
    <xf numFmtId="0" fontId="4" fillId="0" borderId="0" xfId="0" applyFont="1" applyAlignment="1">
      <alignment horizontal="center" vertical="center"/>
    </xf>
    <xf numFmtId="0" fontId="4" fillId="0" borderId="19" xfId="0" applyFont="1" applyBorder="1" applyAlignment="1">
      <alignment horizontal="center" vertical="center"/>
    </xf>
    <xf numFmtId="0" fontId="7" fillId="8" borderId="6" xfId="2" applyFont="1" applyFill="1" applyBorder="1" applyAlignment="1">
      <alignment horizontal="center" vertical="center" wrapText="1"/>
    </xf>
    <xf numFmtId="0" fontId="7" fillId="8" borderId="4" xfId="2" applyFont="1" applyFill="1" applyBorder="1" applyAlignment="1">
      <alignment horizontal="center" vertical="center" wrapText="1"/>
    </xf>
    <xf numFmtId="0" fontId="7" fillId="8" borderId="1" xfId="2" applyFont="1" applyFill="1" applyBorder="1" applyAlignment="1">
      <alignment horizontal="center" vertical="center" wrapText="1"/>
    </xf>
  </cellXfs>
  <cellStyles count="5">
    <cellStyle name="chap3" xfId="2" xr:uid="{00000000-0005-0000-0000-000001000000}"/>
    <cellStyle name="lig_blanche" xfId="4" xr:uid="{00000000-0005-0000-0000-000002000000}"/>
    <cellStyle name="Normal" xfId="0" builtinId="0"/>
    <cellStyle name="numerochap3" xfId="1" xr:uid="{00000000-0005-0000-0000-000004000000}"/>
    <cellStyle name="TTC" xfId="3"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107950</xdr:colOff>
      <xdr:row>0</xdr:row>
      <xdr:rowOff>76852</xdr:rowOff>
    </xdr:from>
    <xdr:to>
      <xdr:col>1</xdr:col>
      <xdr:colOff>1044822</xdr:colOff>
      <xdr:row>0</xdr:row>
      <xdr:rowOff>1221154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950" y="76852"/>
          <a:ext cx="1478898" cy="114430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71"/>
  <sheetViews>
    <sheetView tabSelected="1" topLeftCell="A34" zoomScale="40" zoomScaleNormal="40" workbookViewId="0">
      <selection activeCell="G40" sqref="G40"/>
    </sheetView>
  </sheetViews>
  <sheetFormatPr baseColWidth="10" defaultColWidth="11.5" defaultRowHeight="13"/>
  <cols>
    <col min="1" max="1" width="7.33203125" style="2" bestFit="1" customWidth="1"/>
    <col min="2" max="2" width="178.5" style="3" customWidth="1"/>
    <col min="3" max="4" width="6.33203125" style="1" customWidth="1"/>
    <col min="5" max="5" width="15.5" style="1" customWidth="1"/>
    <col min="6" max="7" width="20.5" style="1" customWidth="1"/>
    <col min="8" max="8" width="11.5" style="1"/>
    <col min="9" max="9" width="12.33203125" style="1" customWidth="1"/>
    <col min="10" max="16384" width="11.5" style="1"/>
  </cols>
  <sheetData>
    <row r="1" spans="1:9" ht="102" customHeight="1" thickBot="1">
      <c r="A1" s="62" t="s">
        <v>20</v>
      </c>
      <c r="B1" s="63"/>
      <c r="C1" s="63"/>
      <c r="D1" s="63"/>
      <c r="E1" s="63"/>
      <c r="F1" s="63"/>
      <c r="G1" s="64"/>
    </row>
    <row r="2" spans="1:9" ht="53" customHeight="1">
      <c r="A2" s="65" t="s">
        <v>10</v>
      </c>
      <c r="B2" s="66"/>
      <c r="C2" s="66"/>
      <c r="D2" s="66"/>
      <c r="E2" s="66"/>
      <c r="F2" s="66"/>
      <c r="G2" s="67"/>
    </row>
    <row r="3" spans="1:9" ht="118.25" customHeight="1">
      <c r="A3" s="20" t="s">
        <v>15</v>
      </c>
      <c r="B3" s="68" t="s">
        <v>14</v>
      </c>
      <c r="C3" s="68"/>
      <c r="D3" s="68"/>
      <c r="E3" s="68"/>
      <c r="F3" s="68"/>
      <c r="G3" s="69"/>
    </row>
    <row r="4" spans="1:9" s="29" customFormat="1" ht="41" customHeight="1">
      <c r="A4" s="26" t="s">
        <v>21</v>
      </c>
      <c r="B4" s="27" t="s">
        <v>42</v>
      </c>
      <c r="C4" s="28"/>
      <c r="D4" s="28"/>
      <c r="E4" s="28"/>
      <c r="F4" s="28"/>
      <c r="G4" s="28"/>
    </row>
    <row r="5" spans="1:9" s="4" customFormat="1" ht="30" customHeight="1">
      <c r="A5" s="45"/>
      <c r="B5" s="45"/>
      <c r="C5" s="45"/>
      <c r="D5" s="45"/>
      <c r="E5" s="45"/>
      <c r="F5" s="45"/>
      <c r="G5" s="45"/>
    </row>
    <row r="6" spans="1:9" s="4" customFormat="1" ht="45" customHeight="1">
      <c r="A6" s="21" t="s">
        <v>16</v>
      </c>
      <c r="B6" s="70" t="s">
        <v>18</v>
      </c>
      <c r="C6" s="71"/>
      <c r="D6" s="71"/>
      <c r="E6" s="71"/>
      <c r="F6" s="71"/>
      <c r="G6" s="72"/>
    </row>
    <row r="7" spans="1:9" ht="15" customHeight="1">
      <c r="A7" s="12" t="s">
        <v>19</v>
      </c>
      <c r="B7" s="12" t="s">
        <v>3</v>
      </c>
      <c r="C7" s="13" t="s">
        <v>17</v>
      </c>
      <c r="D7" s="13" t="s">
        <v>0</v>
      </c>
      <c r="E7" s="14" t="s">
        <v>1</v>
      </c>
      <c r="F7" s="14" t="s">
        <v>11</v>
      </c>
      <c r="G7" s="14" t="s">
        <v>12</v>
      </c>
    </row>
    <row r="8" spans="1:9" s="4" customFormat="1" ht="30" customHeight="1">
      <c r="A8" s="11" t="s">
        <v>6</v>
      </c>
      <c r="B8" s="5" t="s">
        <v>29</v>
      </c>
      <c r="C8" s="8">
        <v>1</v>
      </c>
      <c r="D8" s="8" t="s">
        <v>9</v>
      </c>
      <c r="E8" s="9"/>
      <c r="F8" s="15">
        <f t="shared" ref="F8" si="0">C8*E8</f>
        <v>0</v>
      </c>
      <c r="G8" s="15">
        <f t="shared" ref="G8" si="1">F8*1.2</f>
        <v>0</v>
      </c>
    </row>
    <row r="9" spans="1:9" s="4" customFormat="1" ht="30" customHeight="1">
      <c r="A9" s="11" t="s">
        <v>7</v>
      </c>
      <c r="B9" s="5" t="s">
        <v>31</v>
      </c>
      <c r="C9" s="8">
        <v>1</v>
      </c>
      <c r="D9" s="8" t="s">
        <v>9</v>
      </c>
      <c r="E9" s="9"/>
      <c r="F9" s="15">
        <f t="shared" ref="F9" si="2">C9*E9</f>
        <v>0</v>
      </c>
      <c r="G9" s="15">
        <f t="shared" ref="G9" si="3">F9*1.2</f>
        <v>0</v>
      </c>
    </row>
    <row r="10" spans="1:9" s="4" customFormat="1" ht="30" customHeight="1" thickBot="1">
      <c r="A10" s="11" t="s">
        <v>8</v>
      </c>
      <c r="B10" s="16" t="s">
        <v>13</v>
      </c>
      <c r="C10" s="8">
        <v>1</v>
      </c>
      <c r="D10" s="8"/>
      <c r="E10" s="9"/>
      <c r="F10" s="22">
        <f>C10*E10</f>
        <v>0</v>
      </c>
      <c r="G10" s="22">
        <f>F10*1.2</f>
        <v>0</v>
      </c>
    </row>
    <row r="11" spans="1:9" s="4" customFormat="1" ht="30" customHeight="1">
      <c r="A11" s="54" t="s">
        <v>4</v>
      </c>
      <c r="B11" s="54"/>
      <c r="C11" s="54"/>
      <c r="D11" s="54"/>
      <c r="E11" s="54"/>
      <c r="F11" s="33">
        <f>SUM(F8:F10)</f>
        <v>0</v>
      </c>
      <c r="G11" s="6">
        <f>SUM(G8:G10)</f>
        <v>0</v>
      </c>
    </row>
    <row r="12" spans="1:9" s="4" customFormat="1" ht="30" customHeight="1">
      <c r="A12" s="50" t="s">
        <v>23</v>
      </c>
      <c r="B12" s="50"/>
      <c r="C12" s="50"/>
      <c r="D12" s="50"/>
      <c r="E12" s="50"/>
      <c r="F12" s="31">
        <f>F11*80%</f>
        <v>0</v>
      </c>
      <c r="G12" s="31">
        <f>G11*80%</f>
        <v>0</v>
      </c>
    </row>
    <row r="13" spans="1:9" s="4" customFormat="1" ht="30" customHeight="1">
      <c r="A13" s="49" t="s">
        <v>24</v>
      </c>
      <c r="B13" s="49"/>
      <c r="C13" s="49"/>
      <c r="D13" s="49"/>
      <c r="E13" s="49"/>
      <c r="F13" s="32">
        <f>F11*20%</f>
        <v>0</v>
      </c>
      <c r="G13" s="32">
        <f>G11*20%</f>
        <v>0</v>
      </c>
    </row>
    <row r="14" spans="1:9" s="4" customFormat="1" ht="30" customHeight="1">
      <c r="A14" s="45"/>
      <c r="B14" s="45"/>
      <c r="C14" s="45"/>
      <c r="D14" s="45"/>
      <c r="E14" s="45"/>
      <c r="F14" s="45"/>
      <c r="G14" s="45"/>
    </row>
    <row r="15" spans="1:9" s="4" customFormat="1" ht="45" customHeight="1">
      <c r="A15" s="21" t="s">
        <v>30</v>
      </c>
      <c r="B15" s="70" t="s">
        <v>32</v>
      </c>
      <c r="C15" s="71"/>
      <c r="D15" s="71"/>
      <c r="E15" s="71"/>
      <c r="F15" s="71"/>
      <c r="G15" s="72"/>
      <c r="I15" s="23"/>
    </row>
    <row r="16" spans="1:9" s="4" customFormat="1" ht="30" customHeight="1">
      <c r="A16" s="30"/>
      <c r="B16" s="46" t="s">
        <v>22</v>
      </c>
      <c r="C16" s="47"/>
      <c r="D16" s="47"/>
      <c r="E16" s="47"/>
      <c r="F16" s="47"/>
      <c r="G16" s="48"/>
    </row>
    <row r="17" spans="1:7" ht="15" customHeight="1">
      <c r="A17" s="12" t="s">
        <v>19</v>
      </c>
      <c r="B17" s="12" t="s">
        <v>3</v>
      </c>
      <c r="C17" s="13" t="s">
        <v>17</v>
      </c>
      <c r="D17" s="13" t="s">
        <v>0</v>
      </c>
      <c r="E17" s="14" t="s">
        <v>1</v>
      </c>
      <c r="F17" s="14" t="s">
        <v>11</v>
      </c>
      <c r="G17" s="14" t="s">
        <v>12</v>
      </c>
    </row>
    <row r="18" spans="1:7" ht="30" customHeight="1">
      <c r="A18" s="40" t="s">
        <v>33</v>
      </c>
      <c r="B18" s="41"/>
      <c r="C18" s="42" t="s">
        <v>5</v>
      </c>
      <c r="D18" s="43"/>
      <c r="E18" s="44"/>
      <c r="F18" s="17">
        <f>SUM(F19:F23)</f>
        <v>0</v>
      </c>
      <c r="G18" s="18">
        <f>SUM(G19:G23)</f>
        <v>0</v>
      </c>
    </row>
    <row r="19" spans="1:7" s="4" customFormat="1" ht="182" customHeight="1">
      <c r="A19" s="11" t="s">
        <v>43</v>
      </c>
      <c r="B19" s="34" t="s">
        <v>44</v>
      </c>
      <c r="C19" s="8">
        <v>2</v>
      </c>
      <c r="D19" s="8" t="s">
        <v>2</v>
      </c>
      <c r="E19" s="9"/>
      <c r="F19" s="10">
        <f t="shared" ref="F19" si="4">C19*E19</f>
        <v>0</v>
      </c>
      <c r="G19" s="10">
        <f t="shared" ref="G19" si="5">F19*1.2</f>
        <v>0</v>
      </c>
    </row>
    <row r="20" spans="1:7" s="4" customFormat="1" ht="182" customHeight="1">
      <c r="A20" s="11" t="s">
        <v>45</v>
      </c>
      <c r="B20" s="34" t="s">
        <v>46</v>
      </c>
      <c r="C20" s="8">
        <v>3</v>
      </c>
      <c r="D20" s="8" t="s">
        <v>2</v>
      </c>
      <c r="E20" s="9"/>
      <c r="F20" s="10">
        <f t="shared" ref="F20" si="6">C20*E20</f>
        <v>0</v>
      </c>
      <c r="G20" s="10">
        <f t="shared" ref="G20" si="7">F20*1.2</f>
        <v>0</v>
      </c>
    </row>
    <row r="21" spans="1:7" s="4" customFormat="1" ht="182" customHeight="1">
      <c r="A21" s="11" t="s">
        <v>47</v>
      </c>
      <c r="B21" s="34" t="s">
        <v>48</v>
      </c>
      <c r="C21" s="8">
        <v>1</v>
      </c>
      <c r="D21" s="8" t="s">
        <v>2</v>
      </c>
      <c r="E21" s="9"/>
      <c r="F21" s="10">
        <f t="shared" ref="F21" si="8">C21*E21</f>
        <v>0</v>
      </c>
      <c r="G21" s="10">
        <f t="shared" ref="G21" si="9">F21*1.2</f>
        <v>0</v>
      </c>
    </row>
    <row r="22" spans="1:7" s="4" customFormat="1" ht="182" customHeight="1">
      <c r="A22" s="11" t="s">
        <v>49</v>
      </c>
      <c r="B22" s="34" t="s">
        <v>50</v>
      </c>
      <c r="C22" s="8">
        <v>1</v>
      </c>
      <c r="D22" s="8" t="s">
        <v>2</v>
      </c>
      <c r="E22" s="9"/>
      <c r="F22" s="10">
        <f t="shared" ref="F22" si="10">C22*E22</f>
        <v>0</v>
      </c>
      <c r="G22" s="10">
        <f t="shared" ref="G22" si="11">F22*1.2</f>
        <v>0</v>
      </c>
    </row>
    <row r="23" spans="1:7" s="4" customFormat="1" ht="182" customHeight="1">
      <c r="A23" s="11" t="s">
        <v>51</v>
      </c>
      <c r="B23" s="34" t="s">
        <v>52</v>
      </c>
      <c r="C23" s="8">
        <v>2</v>
      </c>
      <c r="D23" s="8" t="s">
        <v>2</v>
      </c>
      <c r="E23" s="9"/>
      <c r="F23" s="10">
        <f t="shared" ref="F23" si="12">C23*E23</f>
        <v>0</v>
      </c>
      <c r="G23" s="10">
        <f t="shared" ref="G23" si="13">F23*1.2</f>
        <v>0</v>
      </c>
    </row>
    <row r="24" spans="1:7" s="4" customFormat="1" ht="30" customHeight="1">
      <c r="A24" s="57" t="s">
        <v>34</v>
      </c>
      <c r="B24" s="58"/>
      <c r="C24" s="42" t="s">
        <v>5</v>
      </c>
      <c r="D24" s="43"/>
      <c r="E24" s="44"/>
      <c r="F24" s="19">
        <f>SUM(F25:F27)</f>
        <v>0</v>
      </c>
      <c r="G24" s="19">
        <f>SUM(G25:G27)</f>
        <v>0</v>
      </c>
    </row>
    <row r="25" spans="1:7" s="4" customFormat="1" ht="191" customHeight="1">
      <c r="A25" s="11" t="s">
        <v>53</v>
      </c>
      <c r="B25" s="34" t="s">
        <v>54</v>
      </c>
      <c r="C25" s="8">
        <v>1</v>
      </c>
      <c r="D25" s="8" t="s">
        <v>2</v>
      </c>
      <c r="E25" s="9"/>
      <c r="F25" s="10">
        <f t="shared" ref="F25" si="14">C25*E25</f>
        <v>0</v>
      </c>
      <c r="G25" s="10">
        <f t="shared" ref="G25" si="15">F25*1.2</f>
        <v>0</v>
      </c>
    </row>
    <row r="26" spans="1:7" s="4" customFormat="1" ht="191" customHeight="1">
      <c r="A26" s="11" t="s">
        <v>56</v>
      </c>
      <c r="B26" s="34" t="s">
        <v>55</v>
      </c>
      <c r="C26" s="8">
        <v>1</v>
      </c>
      <c r="D26" s="8" t="s">
        <v>2</v>
      </c>
      <c r="E26" s="9"/>
      <c r="F26" s="10">
        <f t="shared" ref="F26" si="16">C26*E26</f>
        <v>0</v>
      </c>
      <c r="G26" s="10">
        <f t="shared" ref="G26" si="17">F26*1.2</f>
        <v>0</v>
      </c>
    </row>
    <row r="27" spans="1:7" s="4" customFormat="1" ht="191" customHeight="1">
      <c r="A27" s="11" t="s">
        <v>57</v>
      </c>
      <c r="B27" s="34" t="s">
        <v>58</v>
      </c>
      <c r="C27" s="8">
        <v>1</v>
      </c>
      <c r="D27" s="8" t="s">
        <v>2</v>
      </c>
      <c r="E27" s="9"/>
      <c r="F27" s="10">
        <f t="shared" ref="F27" si="18">C27*E27</f>
        <v>0</v>
      </c>
      <c r="G27" s="10">
        <f t="shared" ref="G27" si="19">F27*1.2</f>
        <v>0</v>
      </c>
    </row>
    <row r="28" spans="1:7" s="4" customFormat="1" ht="30" customHeight="1">
      <c r="A28" s="57" t="s">
        <v>35</v>
      </c>
      <c r="B28" s="58"/>
      <c r="C28" s="42" t="s">
        <v>5</v>
      </c>
      <c r="D28" s="43"/>
      <c r="E28" s="44"/>
      <c r="F28" s="19">
        <f>SUM(F29:F30)</f>
        <v>0</v>
      </c>
      <c r="G28" s="19">
        <f>SUM(G29:G30)</f>
        <v>0</v>
      </c>
    </row>
    <row r="29" spans="1:7" s="4" customFormat="1" ht="120" customHeight="1">
      <c r="A29" s="11" t="s">
        <v>59</v>
      </c>
      <c r="B29" s="34" t="s">
        <v>60</v>
      </c>
      <c r="C29" s="8">
        <v>6</v>
      </c>
      <c r="D29" s="8" t="s">
        <v>2</v>
      </c>
      <c r="E29" s="9"/>
      <c r="F29" s="10">
        <f t="shared" ref="F29" si="20">C29*E29</f>
        <v>0</v>
      </c>
      <c r="G29" s="10">
        <f t="shared" ref="G29" si="21">F29*1.2</f>
        <v>0</v>
      </c>
    </row>
    <row r="30" spans="1:7" s="4" customFormat="1" ht="120" customHeight="1">
      <c r="A30" s="11" t="s">
        <v>62</v>
      </c>
      <c r="B30" s="34" t="s">
        <v>61</v>
      </c>
      <c r="C30" s="8">
        <v>2</v>
      </c>
      <c r="D30" s="8" t="s">
        <v>2</v>
      </c>
      <c r="E30" s="9"/>
      <c r="F30" s="10">
        <f t="shared" ref="F30" si="22">C30*E30</f>
        <v>0</v>
      </c>
      <c r="G30" s="10">
        <f t="shared" ref="G30" si="23">F30*1.2</f>
        <v>0</v>
      </c>
    </row>
    <row r="31" spans="1:7" ht="30" customHeight="1">
      <c r="A31" s="40" t="s">
        <v>36</v>
      </c>
      <c r="B31" s="41"/>
      <c r="C31" s="42" t="s">
        <v>5</v>
      </c>
      <c r="D31" s="43"/>
      <c r="E31" s="44"/>
      <c r="F31" s="17">
        <f>SUM(F32:F34)</f>
        <v>0</v>
      </c>
      <c r="G31" s="18">
        <f>SUM(G32:G34)</f>
        <v>0</v>
      </c>
    </row>
    <row r="32" spans="1:7" s="4" customFormat="1" ht="42" customHeight="1">
      <c r="A32" s="11" t="s">
        <v>63</v>
      </c>
      <c r="B32" s="35" t="s">
        <v>64</v>
      </c>
      <c r="C32" s="8">
        <v>5</v>
      </c>
      <c r="D32" s="8" t="s">
        <v>2</v>
      </c>
      <c r="E32" s="9"/>
      <c r="F32" s="10">
        <f t="shared" ref="F32" si="24">C32*E32</f>
        <v>0</v>
      </c>
      <c r="G32" s="10">
        <f t="shared" ref="G32" si="25">F32*1.2</f>
        <v>0</v>
      </c>
    </row>
    <row r="33" spans="1:7" s="4" customFormat="1" ht="42" customHeight="1">
      <c r="A33" s="11" t="s">
        <v>65</v>
      </c>
      <c r="B33" s="35" t="s">
        <v>66</v>
      </c>
      <c r="C33" s="8">
        <v>2</v>
      </c>
      <c r="D33" s="8" t="s">
        <v>2</v>
      </c>
      <c r="E33" s="9"/>
      <c r="F33" s="10">
        <f t="shared" ref="F33" si="26">C33*E33</f>
        <v>0</v>
      </c>
      <c r="G33" s="10">
        <f t="shared" ref="G33" si="27">F33*1.2</f>
        <v>0</v>
      </c>
    </row>
    <row r="34" spans="1:7" s="4" customFormat="1" ht="42" customHeight="1">
      <c r="A34" s="11" t="s">
        <v>67</v>
      </c>
      <c r="B34" s="35" t="s">
        <v>68</v>
      </c>
      <c r="C34" s="8">
        <v>2</v>
      </c>
      <c r="D34" s="8" t="s">
        <v>2</v>
      </c>
      <c r="E34" s="9"/>
      <c r="F34" s="10">
        <f t="shared" ref="F34" si="28">C34*E34</f>
        <v>0</v>
      </c>
      <c r="G34" s="10">
        <f t="shared" ref="G34" si="29">F34*1.2</f>
        <v>0</v>
      </c>
    </row>
    <row r="35" spans="1:7" s="4" customFormat="1" ht="30" customHeight="1">
      <c r="A35" s="54" t="s">
        <v>4</v>
      </c>
      <c r="B35" s="55"/>
      <c r="C35" s="55"/>
      <c r="D35" s="55"/>
      <c r="E35" s="56"/>
      <c r="F35" s="31">
        <f>F31+F28+F24+F18</f>
        <v>0</v>
      </c>
      <c r="G35" s="31">
        <f>G31+G28+G24+G18</f>
        <v>0</v>
      </c>
    </row>
    <row r="36" spans="1:7" s="4" customFormat="1" ht="30" customHeight="1">
      <c r="A36" s="45"/>
      <c r="B36" s="45"/>
      <c r="C36" s="45"/>
      <c r="D36" s="45"/>
      <c r="E36" s="45"/>
      <c r="F36" s="45"/>
      <c r="G36" s="45"/>
    </row>
    <row r="37" spans="1:7" s="4" customFormat="1" ht="30" customHeight="1">
      <c r="A37" s="30"/>
      <c r="B37" s="59" t="s">
        <v>25</v>
      </c>
      <c r="C37" s="60"/>
      <c r="D37" s="60"/>
      <c r="E37" s="60"/>
      <c r="F37" s="60"/>
      <c r="G37" s="61"/>
    </row>
    <row r="38" spans="1:7" ht="15" customHeight="1">
      <c r="A38" s="12" t="s">
        <v>19</v>
      </c>
      <c r="B38" s="12" t="s">
        <v>3</v>
      </c>
      <c r="C38" s="13" t="s">
        <v>17</v>
      </c>
      <c r="D38" s="13" t="s">
        <v>0</v>
      </c>
      <c r="E38" s="14" t="s">
        <v>1</v>
      </c>
      <c r="F38" s="14" t="s">
        <v>11</v>
      </c>
      <c r="G38" s="14" t="s">
        <v>12</v>
      </c>
    </row>
    <row r="39" spans="1:7" ht="30" customHeight="1">
      <c r="A39" s="40" t="s">
        <v>37</v>
      </c>
      <c r="B39" s="41"/>
      <c r="C39" s="42" t="s">
        <v>5</v>
      </c>
      <c r="D39" s="43"/>
      <c r="E39" s="44"/>
      <c r="F39" s="17">
        <f>SUM(F40:F49)</f>
        <v>0</v>
      </c>
      <c r="G39" s="18">
        <f>SUM(G40:G49)</f>
        <v>0</v>
      </c>
    </row>
    <row r="40" spans="1:7" s="4" customFormat="1" ht="185" customHeight="1">
      <c r="A40" s="11" t="s">
        <v>70</v>
      </c>
      <c r="B40" s="34" t="s">
        <v>69</v>
      </c>
      <c r="C40" s="8">
        <v>8</v>
      </c>
      <c r="D40" s="8" t="s">
        <v>2</v>
      </c>
      <c r="E40" s="9"/>
      <c r="F40" s="10">
        <f t="shared" ref="F40" si="30">C40*E40</f>
        <v>0</v>
      </c>
      <c r="G40" s="10">
        <f t="shared" ref="G40" si="31">F40*1.2</f>
        <v>0</v>
      </c>
    </row>
    <row r="41" spans="1:7" s="4" customFormat="1" ht="185" customHeight="1">
      <c r="A41" s="11" t="s">
        <v>71</v>
      </c>
      <c r="B41" s="34" t="s">
        <v>72</v>
      </c>
      <c r="C41" s="8">
        <v>1</v>
      </c>
      <c r="D41" s="8" t="s">
        <v>2</v>
      </c>
      <c r="E41" s="9"/>
      <c r="F41" s="10">
        <f t="shared" ref="F41" si="32">C41*E41</f>
        <v>0</v>
      </c>
      <c r="G41" s="10">
        <f t="shared" ref="G41" si="33">F41*1.2</f>
        <v>0</v>
      </c>
    </row>
    <row r="42" spans="1:7" s="4" customFormat="1" ht="185" customHeight="1">
      <c r="A42" s="11" t="s">
        <v>73</v>
      </c>
      <c r="B42" s="34" t="s">
        <v>74</v>
      </c>
      <c r="C42" s="8">
        <v>1</v>
      </c>
      <c r="D42" s="8" t="s">
        <v>2</v>
      </c>
      <c r="E42" s="9"/>
      <c r="F42" s="10">
        <f t="shared" ref="F42" si="34">C42*E42</f>
        <v>0</v>
      </c>
      <c r="G42" s="10">
        <f t="shared" ref="G42" si="35">F42*1.2</f>
        <v>0</v>
      </c>
    </row>
    <row r="43" spans="1:7" s="4" customFormat="1" ht="185" customHeight="1">
      <c r="A43" s="11" t="s">
        <v>75</v>
      </c>
      <c r="B43" s="34" t="s">
        <v>76</v>
      </c>
      <c r="C43" s="8">
        <v>1</v>
      </c>
      <c r="D43" s="8" t="s">
        <v>2</v>
      </c>
      <c r="E43" s="9"/>
      <c r="F43" s="10">
        <f t="shared" ref="F43" si="36">C43*E43</f>
        <v>0</v>
      </c>
      <c r="G43" s="10">
        <f t="shared" ref="G43" si="37">F43*1.2</f>
        <v>0</v>
      </c>
    </row>
    <row r="44" spans="1:7" s="4" customFormat="1" ht="185" customHeight="1">
      <c r="A44" s="11" t="s">
        <v>77</v>
      </c>
      <c r="B44" s="34" t="s">
        <v>78</v>
      </c>
      <c r="C44" s="8">
        <v>1</v>
      </c>
      <c r="D44" s="8" t="s">
        <v>2</v>
      </c>
      <c r="E44" s="9"/>
      <c r="F44" s="10">
        <f t="shared" ref="F44" si="38">C44*E44</f>
        <v>0</v>
      </c>
      <c r="G44" s="10">
        <f t="shared" ref="G44" si="39">F44*1.2</f>
        <v>0</v>
      </c>
    </row>
    <row r="45" spans="1:7" s="4" customFormat="1" ht="185" customHeight="1">
      <c r="A45" s="11" t="s">
        <v>79</v>
      </c>
      <c r="B45" s="34" t="s">
        <v>80</v>
      </c>
      <c r="C45" s="8">
        <v>4</v>
      </c>
      <c r="D45" s="8" t="s">
        <v>2</v>
      </c>
      <c r="E45" s="9"/>
      <c r="F45" s="10">
        <f t="shared" ref="F45" si="40">C45*E45</f>
        <v>0</v>
      </c>
      <c r="G45" s="10">
        <f t="shared" ref="G45" si="41">F45*1.2</f>
        <v>0</v>
      </c>
    </row>
    <row r="46" spans="1:7" s="4" customFormat="1" ht="185" customHeight="1">
      <c r="A46" s="11" t="s">
        <v>81</v>
      </c>
      <c r="B46" s="34" t="s">
        <v>82</v>
      </c>
      <c r="C46" s="8">
        <v>2</v>
      </c>
      <c r="D46" s="8" t="s">
        <v>2</v>
      </c>
      <c r="E46" s="9"/>
      <c r="F46" s="10">
        <f t="shared" ref="F46" si="42">C46*E46</f>
        <v>0</v>
      </c>
      <c r="G46" s="10">
        <f t="shared" ref="G46" si="43">F46*1.2</f>
        <v>0</v>
      </c>
    </row>
    <row r="47" spans="1:7" s="4" customFormat="1" ht="185" customHeight="1">
      <c r="A47" s="11" t="s">
        <v>83</v>
      </c>
      <c r="B47" s="34" t="s">
        <v>84</v>
      </c>
      <c r="C47" s="8">
        <v>2</v>
      </c>
      <c r="D47" s="8" t="s">
        <v>2</v>
      </c>
      <c r="E47" s="9"/>
      <c r="F47" s="10">
        <f t="shared" ref="F47" si="44">C47*E47</f>
        <v>0</v>
      </c>
      <c r="G47" s="10">
        <f t="shared" ref="G47" si="45">F47*1.2</f>
        <v>0</v>
      </c>
    </row>
    <row r="48" spans="1:7" s="4" customFormat="1" ht="185" customHeight="1">
      <c r="A48" s="11" t="s">
        <v>85</v>
      </c>
      <c r="B48" s="34" t="s">
        <v>86</v>
      </c>
      <c r="C48" s="8">
        <v>2</v>
      </c>
      <c r="D48" s="8" t="s">
        <v>2</v>
      </c>
      <c r="E48" s="9"/>
      <c r="F48" s="10">
        <f t="shared" ref="F48" si="46">C48*E48</f>
        <v>0</v>
      </c>
      <c r="G48" s="10">
        <f t="shared" ref="G48" si="47">F48*1.2</f>
        <v>0</v>
      </c>
    </row>
    <row r="49" spans="1:7" s="4" customFormat="1" ht="20" customHeight="1">
      <c r="A49" s="11" t="s">
        <v>109</v>
      </c>
      <c r="B49" s="34" t="s">
        <v>111</v>
      </c>
      <c r="C49" s="8">
        <v>1</v>
      </c>
      <c r="D49" s="8" t="s">
        <v>110</v>
      </c>
      <c r="E49" s="9"/>
      <c r="F49" s="10">
        <f t="shared" ref="F49" si="48">C49*E49</f>
        <v>0</v>
      </c>
      <c r="G49" s="10">
        <f t="shared" ref="G49" si="49">F49*1.2</f>
        <v>0</v>
      </c>
    </row>
    <row r="50" spans="1:7" s="4" customFormat="1" ht="30" customHeight="1">
      <c r="A50" s="57" t="s">
        <v>38</v>
      </c>
      <c r="B50" s="58"/>
      <c r="C50" s="42" t="s">
        <v>5</v>
      </c>
      <c r="D50" s="43"/>
      <c r="E50" s="44"/>
      <c r="F50" s="19">
        <f>SUM(F51:F55)</f>
        <v>0</v>
      </c>
      <c r="G50" s="19">
        <f>SUM(G51:G55)</f>
        <v>0</v>
      </c>
    </row>
    <row r="51" spans="1:7" s="4" customFormat="1" ht="120" customHeight="1">
      <c r="A51" s="11" t="s">
        <v>87</v>
      </c>
      <c r="B51" s="34" t="s">
        <v>88</v>
      </c>
      <c r="C51" s="8">
        <v>6</v>
      </c>
      <c r="D51" s="8" t="s">
        <v>2</v>
      </c>
      <c r="E51" s="9"/>
      <c r="F51" s="10">
        <f t="shared" ref="F51" si="50">C51*E51</f>
        <v>0</v>
      </c>
      <c r="G51" s="10">
        <f t="shared" ref="G51" si="51">F51*1.2</f>
        <v>0</v>
      </c>
    </row>
    <row r="52" spans="1:7" s="4" customFormat="1" ht="120" customHeight="1">
      <c r="A52" s="11" t="s">
        <v>89</v>
      </c>
      <c r="B52" s="34" t="s">
        <v>90</v>
      </c>
      <c r="C52" s="8">
        <v>6</v>
      </c>
      <c r="D52" s="8" t="s">
        <v>2</v>
      </c>
      <c r="E52" s="9"/>
      <c r="F52" s="10">
        <f t="shared" ref="F52" si="52">C52*E52</f>
        <v>0</v>
      </c>
      <c r="G52" s="10">
        <f t="shared" ref="G52" si="53">F52*1.2</f>
        <v>0</v>
      </c>
    </row>
    <row r="53" spans="1:7" s="4" customFormat="1" ht="120" customHeight="1">
      <c r="A53" s="11" t="s">
        <v>91</v>
      </c>
      <c r="B53" s="34" t="s">
        <v>61</v>
      </c>
      <c r="C53" s="8">
        <v>4</v>
      </c>
      <c r="D53" s="8" t="s">
        <v>2</v>
      </c>
      <c r="E53" s="9"/>
      <c r="F53" s="10">
        <f t="shared" ref="F53" si="54">C53*E53</f>
        <v>0</v>
      </c>
      <c r="G53" s="10">
        <f t="shared" ref="G53" si="55">F53*1.2</f>
        <v>0</v>
      </c>
    </row>
    <row r="54" spans="1:7" s="4" customFormat="1" ht="120" customHeight="1">
      <c r="A54" s="11" t="s">
        <v>92</v>
      </c>
      <c r="B54" s="34" t="s">
        <v>93</v>
      </c>
      <c r="C54" s="8">
        <v>2</v>
      </c>
      <c r="D54" s="8" t="s">
        <v>2</v>
      </c>
      <c r="E54" s="9"/>
      <c r="F54" s="10">
        <f t="shared" ref="F54" si="56">C54*E54</f>
        <v>0</v>
      </c>
      <c r="G54" s="10">
        <f t="shared" ref="G54" si="57">F54*1.2</f>
        <v>0</v>
      </c>
    </row>
    <row r="55" spans="1:7" s="4" customFormat="1" ht="120" customHeight="1">
      <c r="A55" s="11" t="s">
        <v>94</v>
      </c>
      <c r="B55" s="34" t="s">
        <v>95</v>
      </c>
      <c r="C55" s="8">
        <v>2</v>
      </c>
      <c r="D55" s="8" t="s">
        <v>2</v>
      </c>
      <c r="E55" s="9"/>
      <c r="F55" s="10">
        <f t="shared" ref="F55" si="58">C55*E55</f>
        <v>0</v>
      </c>
      <c r="G55" s="10">
        <f t="shared" ref="G55" si="59">F55*1.2</f>
        <v>0</v>
      </c>
    </row>
    <row r="56" spans="1:7" ht="30" customHeight="1">
      <c r="A56" s="40" t="s">
        <v>39</v>
      </c>
      <c r="B56" s="41"/>
      <c r="C56" s="42" t="s">
        <v>5</v>
      </c>
      <c r="D56" s="43"/>
      <c r="E56" s="44"/>
      <c r="F56" s="17">
        <f>SUM(F57:F61)</f>
        <v>0</v>
      </c>
      <c r="G56" s="18">
        <f>SUM(G57:G61)</f>
        <v>0</v>
      </c>
    </row>
    <row r="57" spans="1:7" s="4" customFormat="1" ht="52" customHeight="1">
      <c r="A57" s="11" t="s">
        <v>96</v>
      </c>
      <c r="B57" s="35" t="s">
        <v>97</v>
      </c>
      <c r="C57" s="8">
        <v>4</v>
      </c>
      <c r="D57" s="8" t="s">
        <v>2</v>
      </c>
      <c r="E57" s="9"/>
      <c r="F57" s="10">
        <f t="shared" ref="F57" si="60">C57*E57</f>
        <v>0</v>
      </c>
      <c r="G57" s="10">
        <f t="shared" ref="G57" si="61">F57*1.2</f>
        <v>0</v>
      </c>
    </row>
    <row r="58" spans="1:7" s="4" customFormat="1" ht="52" customHeight="1">
      <c r="A58" s="11" t="s">
        <v>98</v>
      </c>
      <c r="B58" s="35" t="s">
        <v>99</v>
      </c>
      <c r="C58" s="8">
        <v>1</v>
      </c>
      <c r="D58" s="8" t="s">
        <v>2</v>
      </c>
      <c r="E58" s="9"/>
      <c r="F58" s="10">
        <f t="shared" ref="F58" si="62">C58*E58</f>
        <v>0</v>
      </c>
      <c r="G58" s="10">
        <f t="shared" ref="G58" si="63">F58*1.2</f>
        <v>0</v>
      </c>
    </row>
    <row r="59" spans="1:7" s="4" customFormat="1" ht="52" customHeight="1">
      <c r="A59" s="11" t="s">
        <v>100</v>
      </c>
      <c r="B59" s="35" t="s">
        <v>101</v>
      </c>
      <c r="C59" s="8">
        <v>2</v>
      </c>
      <c r="D59" s="8" t="s">
        <v>2</v>
      </c>
      <c r="E59" s="9"/>
      <c r="F59" s="10">
        <f t="shared" ref="F59" si="64">C59*E59</f>
        <v>0</v>
      </c>
      <c r="G59" s="10">
        <f t="shared" ref="G59" si="65">F59*1.2</f>
        <v>0</v>
      </c>
    </row>
    <row r="60" spans="1:7" s="4" customFormat="1" ht="52" customHeight="1">
      <c r="A60" s="11" t="s">
        <v>102</v>
      </c>
      <c r="B60" s="35" t="s">
        <v>103</v>
      </c>
      <c r="C60" s="8">
        <v>2</v>
      </c>
      <c r="D60" s="8" t="s">
        <v>2</v>
      </c>
      <c r="E60" s="9"/>
      <c r="F60" s="10">
        <f t="shared" ref="F60" si="66">C60*E60</f>
        <v>0</v>
      </c>
      <c r="G60" s="10">
        <f t="shared" ref="G60" si="67">F60*1.2</f>
        <v>0</v>
      </c>
    </row>
    <row r="61" spans="1:7" s="4" customFormat="1" ht="52" customHeight="1">
      <c r="A61" s="11" t="s">
        <v>104</v>
      </c>
      <c r="B61" s="35" t="s">
        <v>64</v>
      </c>
      <c r="C61" s="8">
        <v>8</v>
      </c>
      <c r="D61" s="8" t="s">
        <v>2</v>
      </c>
      <c r="E61" s="9"/>
      <c r="F61" s="10">
        <f t="shared" ref="F61" si="68">C61*E61</f>
        <v>0</v>
      </c>
      <c r="G61" s="10">
        <f t="shared" ref="G61" si="69">F61*1.2</f>
        <v>0</v>
      </c>
    </row>
    <row r="62" spans="1:7" ht="30" customHeight="1">
      <c r="A62" s="40" t="s">
        <v>40</v>
      </c>
      <c r="B62" s="41"/>
      <c r="C62" s="42" t="s">
        <v>5</v>
      </c>
      <c r="D62" s="43"/>
      <c r="E62" s="44"/>
      <c r="F62" s="17">
        <f>F63</f>
        <v>0</v>
      </c>
      <c r="G62" s="18">
        <f>G63</f>
        <v>0</v>
      </c>
    </row>
    <row r="63" spans="1:7" s="4" customFormat="1" ht="145" customHeight="1">
      <c r="A63" s="11" t="s">
        <v>107</v>
      </c>
      <c r="B63" s="34" t="s">
        <v>108</v>
      </c>
      <c r="C63" s="8">
        <v>2</v>
      </c>
      <c r="D63" s="8" t="s">
        <v>2</v>
      </c>
      <c r="E63" s="9"/>
      <c r="F63" s="10">
        <f t="shared" ref="F63" si="70">C63*E63</f>
        <v>0</v>
      </c>
      <c r="G63" s="10">
        <f t="shared" ref="G63" si="71">F63*1.2</f>
        <v>0</v>
      </c>
    </row>
    <row r="64" spans="1:7" ht="30" customHeight="1">
      <c r="A64" s="40" t="s">
        <v>41</v>
      </c>
      <c r="B64" s="41"/>
      <c r="C64" s="42" t="s">
        <v>5</v>
      </c>
      <c r="D64" s="43"/>
      <c r="E64" s="44"/>
      <c r="F64" s="17">
        <f>F65</f>
        <v>0</v>
      </c>
      <c r="G64" s="18">
        <f>G65</f>
        <v>0</v>
      </c>
    </row>
    <row r="65" spans="1:7" s="4" customFormat="1" ht="148" customHeight="1">
      <c r="A65" s="11" t="s">
        <v>106</v>
      </c>
      <c r="B65" s="34" t="s">
        <v>105</v>
      </c>
      <c r="C65" s="8">
        <v>4</v>
      </c>
      <c r="D65" s="8" t="s">
        <v>2</v>
      </c>
      <c r="E65" s="9"/>
      <c r="F65" s="10">
        <f t="shared" ref="F65" si="72">C65*E65</f>
        <v>0</v>
      </c>
      <c r="G65" s="10">
        <f t="shared" ref="G65" si="73">F65*1.2</f>
        <v>0</v>
      </c>
    </row>
    <row r="66" spans="1:7" s="4" customFormat="1" ht="30" customHeight="1">
      <c r="A66" s="54" t="s">
        <v>4</v>
      </c>
      <c r="B66" s="55"/>
      <c r="C66" s="55"/>
      <c r="D66" s="55"/>
      <c r="E66" s="56"/>
      <c r="F66" s="37">
        <f>F64+F62+F56+F50+F39</f>
        <v>0</v>
      </c>
      <c r="G66" s="37">
        <f>G64+G62+G56+G50+G39</f>
        <v>0</v>
      </c>
    </row>
    <row r="67" spans="1:7" s="4" customFormat="1" ht="30" customHeight="1">
      <c r="A67" s="24"/>
      <c r="B67" s="25"/>
      <c r="C67" s="25"/>
      <c r="D67" s="25"/>
      <c r="E67" s="25"/>
      <c r="F67" s="36"/>
      <c r="G67" s="36"/>
    </row>
    <row r="68" spans="1:7" s="4" customFormat="1" ht="33" customHeight="1" thickBot="1">
      <c r="A68" s="45"/>
      <c r="B68" s="45"/>
      <c r="C68" s="45"/>
      <c r="D68" s="45"/>
      <c r="E68" s="45"/>
      <c r="F68" s="45"/>
      <c r="G68" s="45"/>
    </row>
    <row r="69" spans="1:7" s="4" customFormat="1" ht="33" customHeight="1" thickBot="1">
      <c r="A69" s="76"/>
      <c r="B69" s="77"/>
      <c r="C69" s="78" t="s">
        <v>26</v>
      </c>
      <c r="D69" s="79"/>
      <c r="E69" s="80"/>
      <c r="F69" s="38">
        <f>F35+F12</f>
        <v>0</v>
      </c>
      <c r="G69" s="38">
        <f>G35+G12</f>
        <v>0</v>
      </c>
    </row>
    <row r="70" spans="1:7" s="4" customFormat="1" ht="33" customHeight="1" thickBot="1">
      <c r="A70" s="76"/>
      <c r="B70" s="77"/>
      <c r="C70" s="51" t="s">
        <v>27</v>
      </c>
      <c r="D70" s="52"/>
      <c r="E70" s="53"/>
      <c r="F70" s="39">
        <f>F66+F13</f>
        <v>0</v>
      </c>
      <c r="G70" s="39">
        <f>G66+G13</f>
        <v>0</v>
      </c>
    </row>
    <row r="71" spans="1:7" s="4" customFormat="1" ht="33" customHeight="1" thickBot="1">
      <c r="A71" s="76"/>
      <c r="B71" s="77"/>
      <c r="C71" s="73" t="s">
        <v>28</v>
      </c>
      <c r="D71" s="74"/>
      <c r="E71" s="75"/>
      <c r="F71" s="7">
        <f>SUM(F69:F70)</f>
        <v>0</v>
      </c>
      <c r="G71" s="7">
        <f>SUM(G69:G70)</f>
        <v>0</v>
      </c>
    </row>
  </sheetData>
  <mergeCells count="40">
    <mergeCell ref="C71:E71"/>
    <mergeCell ref="A71:B71"/>
    <mergeCell ref="A68:G68"/>
    <mergeCell ref="A69:B69"/>
    <mergeCell ref="C69:E69"/>
    <mergeCell ref="A70:B70"/>
    <mergeCell ref="A1:G1"/>
    <mergeCell ref="A11:E11"/>
    <mergeCell ref="A2:G2"/>
    <mergeCell ref="C18:E18"/>
    <mergeCell ref="C24:E24"/>
    <mergeCell ref="A24:B24"/>
    <mergeCell ref="A18:B18"/>
    <mergeCell ref="A5:G5"/>
    <mergeCell ref="B3:G3"/>
    <mergeCell ref="B15:G15"/>
    <mergeCell ref="B6:G6"/>
    <mergeCell ref="A13:E13"/>
    <mergeCell ref="A12:E12"/>
    <mergeCell ref="C70:E70"/>
    <mergeCell ref="A66:E66"/>
    <mergeCell ref="A31:B31"/>
    <mergeCell ref="C31:E31"/>
    <mergeCell ref="A56:B56"/>
    <mergeCell ref="C56:E56"/>
    <mergeCell ref="A50:B50"/>
    <mergeCell ref="C50:E50"/>
    <mergeCell ref="A62:B62"/>
    <mergeCell ref="C62:E62"/>
    <mergeCell ref="B37:G37"/>
    <mergeCell ref="C28:E28"/>
    <mergeCell ref="A28:B28"/>
    <mergeCell ref="A35:E35"/>
    <mergeCell ref="A64:B64"/>
    <mergeCell ref="C64:E64"/>
    <mergeCell ref="A39:B39"/>
    <mergeCell ref="C39:E39"/>
    <mergeCell ref="A14:G14"/>
    <mergeCell ref="B16:G16"/>
    <mergeCell ref="A36:G36"/>
  </mergeCells>
  <printOptions horizontalCentered="1" verticalCentered="1" gridLines="1"/>
  <pageMargins left="0.39370078740157483" right="0.39370078740157483" top="0.39370078740157483" bottom="0.39370078740157483" header="0.31496062992125984" footer="0.31496062992125984"/>
  <pageSetup paperSize="8" scale="63" fitToHeight="0" orientation="portrait" verticalDpi="12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vt:lpstr>
      <vt:lpstr>DPGF!Zone_d_impression</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alexa de Thy</cp:lastModifiedBy>
  <cp:lastPrinted>2024-04-07T08:20:58Z</cp:lastPrinted>
  <dcterms:created xsi:type="dcterms:W3CDTF">2020-01-29T17:21:55Z</dcterms:created>
  <dcterms:modified xsi:type="dcterms:W3CDTF">2025-11-25T21:34:39Z</dcterms:modified>
</cp:coreProperties>
</file>